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7c57b7682351b1/A/Лекции/Облачная оптимизация/04 delivery schedule/"/>
    </mc:Choice>
  </mc:AlternateContent>
  <xr:revisionPtr revIDLastSave="34145" documentId="13_ncr:1_{CF69A5DA-DEB8-4697-8CC0-7558CB801340}" xr6:coauthVersionLast="47" xr6:coauthVersionMax="47" xr10:uidLastSave="{7BC09199-2648-4ABE-BF6E-54B359E9A6E4}"/>
  <bookViews>
    <workbookView xWindow="-90" yWindow="-90" windowWidth="25780" windowHeight="13980" tabRatio="500" firstSheet="2" activeTab="2" xr2:uid="{00000000-000D-0000-FFFF-FFFF00000000}"/>
  </bookViews>
  <sheets>
    <sheet name="Исходные данные полные" sheetId="1" state="hidden" r:id="rId1"/>
    <sheet name="Исходные данные Новосиб+Екат" sheetId="2" state="hidden" r:id="rId2"/>
    <sheet name="таблица" sheetId="9" r:id="rId3"/>
    <sheet name="разброс &gt;=100" sheetId="10" r:id="rId4"/>
    <sheet name="разброс &gt;=2000" sheetId="15" r:id="rId5"/>
    <sheet name="&gt;2000 +частота" sheetId="16" r:id="rId6"/>
    <sheet name="&gt;2000 +частота дифф" sheetId="17" r:id="rId7"/>
    <sheet name="&gt;2000 +частота дифф +запреты" sheetId="18" r:id="rId8"/>
  </sheets>
  <definedNames>
    <definedName name="OpenSolver_ChosenSolver" localSheetId="5" hidden="1">CBC</definedName>
    <definedName name="OpenSolver_ChosenSolver" localSheetId="6" hidden="1">CBC</definedName>
    <definedName name="OpenSolver_ChosenSolver" localSheetId="7" hidden="1">Gurobi</definedName>
    <definedName name="OpenSolver_ChosenSolver" localSheetId="3" hidden="1">Gurobi</definedName>
    <definedName name="OpenSolver_ChosenSolver" localSheetId="4" hidden="1">CBC</definedName>
    <definedName name="OpenSolver_ChosenSolver" localSheetId="2" hidden="1">Gurobi</definedName>
    <definedName name="OpenSolver_DualsNewSheet" localSheetId="5" hidden="1">0</definedName>
    <definedName name="OpenSolver_DualsNewSheet" localSheetId="6" hidden="1">0</definedName>
    <definedName name="OpenSolver_DualsNewSheet" localSheetId="7" hidden="1">0</definedName>
    <definedName name="OpenSolver_DualsNewSheet" localSheetId="3" hidden="1">0</definedName>
    <definedName name="OpenSolver_DualsNewSheet" localSheetId="4" hidden="1">0</definedName>
    <definedName name="OpenSolver_DualsNewSheet" localSheetId="2" hidden="1">0</definedName>
    <definedName name="OpenSolver_LinearityCheck" localSheetId="5" hidden="1">0</definedName>
    <definedName name="OpenSolver_LinearityCheck" localSheetId="6" hidden="1">0</definedName>
    <definedName name="OpenSolver_LinearityCheck" localSheetId="7" hidden="1">0</definedName>
    <definedName name="OpenSolver_LinearityCheck" localSheetId="3" hidden="1">0</definedName>
    <definedName name="OpenSolver_LinearityCheck" localSheetId="4" hidden="1">0</definedName>
    <definedName name="OpenSolver_LinearityCheck" localSheetId="2" hidden="1">0</definedName>
    <definedName name="OpenSolver_UpdateSensitivity" localSheetId="5" hidden="1">1</definedName>
    <definedName name="OpenSolver_UpdateSensitivity" localSheetId="6" hidden="1">1</definedName>
    <definedName name="OpenSolver_UpdateSensitivity" localSheetId="7" hidden="1">1</definedName>
    <definedName name="OpenSolver_UpdateSensitivity" localSheetId="3" hidden="1">1</definedName>
    <definedName name="OpenSolver_UpdateSensitivity" localSheetId="4" hidden="1">1</definedName>
    <definedName name="OpenSolver_UpdateSensitivity" localSheetId="2" hidden="1">1</definedName>
    <definedName name="solver_adj" localSheetId="5" hidden="1">'&gt;2000 +частота'!$E$3:$K$27</definedName>
    <definedName name="solver_adj" localSheetId="6" hidden="1">'&gt;2000 +частота дифф'!$E$3:$K$27</definedName>
    <definedName name="solver_adj" localSheetId="7" hidden="1">'&gt;2000 +частота дифф +запреты'!$E$3:$K$27</definedName>
    <definedName name="solver_adj" localSheetId="3" hidden="1">'разброс &gt;=100'!$E$3:$K$27</definedName>
    <definedName name="solver_adj" localSheetId="4" hidden="1">'разброс &gt;=2000'!$E$3:$K$27</definedName>
    <definedName name="solver_adj" localSheetId="2" hidden="1">таблица!$E$3:$K$27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3" hidden="1">0.0001</definedName>
    <definedName name="solver_cvg" localSheetId="4" hidden="1">0.0001</definedName>
    <definedName name="solver_cvg" localSheetId="2" hidden="1">0.0001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3" hidden="1">1</definedName>
    <definedName name="solver_drv" localSheetId="4" hidden="1">1</definedName>
    <definedName name="solver_drv" localSheetId="2" hidden="1">1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3" hidden="1">2</definedName>
    <definedName name="solver_eng" localSheetId="4" hidden="1">2</definedName>
    <definedName name="solver_eng" localSheetId="2" hidden="1">2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3" hidden="1">1</definedName>
    <definedName name="solver_est" localSheetId="4" hidden="1">1</definedName>
    <definedName name="solver_est" localSheetId="2" hidden="1">1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3" hidden="1">2147483647</definedName>
    <definedName name="solver_itr" localSheetId="4" hidden="1">2147483647</definedName>
    <definedName name="solver_itr" localSheetId="2" hidden="1">2147483647</definedName>
    <definedName name="solver_lhs1" localSheetId="5" hidden="1">'&gt;2000 +частота'!$E$28:$J$28</definedName>
    <definedName name="solver_lhs1" localSheetId="6" hidden="1">'&gt;2000 +частота дифф'!$E$28:$J$28</definedName>
    <definedName name="solver_lhs1" localSheetId="7" hidden="1">'&gt;2000 +частота дифф +запреты'!$E$28:$J$28</definedName>
    <definedName name="solver_lhs1" localSheetId="3" hidden="1">'разброс &gt;=100'!$E$28:$J$28</definedName>
    <definedName name="solver_lhs1" localSheetId="4" hidden="1">'разброс &gt;=2000'!$E$28:$J$28</definedName>
    <definedName name="solver_lhs1" localSheetId="2" hidden="1">таблица!$E$28:$J$28</definedName>
    <definedName name="solver_lhs2" localSheetId="5" hidden="1">'&gt;2000 +частота'!$E$3:$K$27</definedName>
    <definedName name="solver_lhs2" localSheetId="6" hidden="1">'&gt;2000 +частота дифф'!$E$3:$K$27</definedName>
    <definedName name="solver_lhs2" localSheetId="7" hidden="1">'&gt;2000 +частота дифф +запреты'!$E$3:$K$27</definedName>
    <definedName name="solver_lhs2" localSheetId="3" hidden="1">'разброс &gt;=100'!$E$3:$K$27</definedName>
    <definedName name="solver_lhs2" localSheetId="4" hidden="1">'разброс &gt;=2000'!$E$3:$K$27</definedName>
    <definedName name="solver_lhs2" localSheetId="2" hidden="1">таблица!$E$3:$K$27</definedName>
    <definedName name="solver_lhs3" localSheetId="5" hidden="1">'&gt;2000 +частота'!$N$3:$N$27</definedName>
    <definedName name="solver_lhs3" localSheetId="6" hidden="1">'&gt;2000 +частота дифф'!$N$3:$N$27</definedName>
    <definedName name="solver_lhs3" localSheetId="7" hidden="1">'&gt;2000 +частота дифф +запреты'!$N$3:$N$27</definedName>
    <definedName name="solver_lhs3" localSheetId="3" hidden="1">'разброс &gt;=100'!$N$3:$N$27</definedName>
    <definedName name="solver_lhs3" localSheetId="4" hidden="1">'разброс &gt;=2000'!$N$3:$N$27</definedName>
    <definedName name="solver_lhs3" localSheetId="2" hidden="1">таблица!$N$3:$N$27</definedName>
    <definedName name="solver_lhs4" localSheetId="5" hidden="1">'&gt;2000 +частота'!$L$29</definedName>
    <definedName name="solver_lhs4" localSheetId="6" hidden="1">'&gt;2000 +частота дифф'!$L$29</definedName>
    <definedName name="solver_lhs4" localSheetId="7" hidden="1">'&gt;2000 +частота дифф +запреты'!$L$29</definedName>
    <definedName name="solver_lhs4" localSheetId="3" hidden="1">'разброс &gt;=100'!$L$29</definedName>
    <definedName name="solver_lhs4" localSheetId="4" hidden="1">'разброс &gt;=2000'!$L$29</definedName>
    <definedName name="solver_lhs4" localSheetId="2" hidden="1">таблица!$K$29</definedName>
    <definedName name="solver_lhs5" localSheetId="5" hidden="1">'&gt;2000 +частота'!$P$3:$V$27</definedName>
    <definedName name="solver_lhs5" localSheetId="6" hidden="1">'&gt;2000 +частота дифф'!$P$7:$V$27</definedName>
    <definedName name="solver_lhs5" localSheetId="7" hidden="1">'&gt;2000 +частота дифф +запреты'!$P$7:$V$27</definedName>
    <definedName name="solver_lhs5" localSheetId="3" hidden="1">'разброс &gt;=100'!$K$29</definedName>
    <definedName name="solver_lhs5" localSheetId="4" hidden="1">'разброс &gt;=2000'!$K$29</definedName>
    <definedName name="solver_lhs5" localSheetId="2" hidden="1">таблица!$K$29</definedName>
    <definedName name="solver_lhs6" localSheetId="7" hidden="1">'&gt;2000 +частота дифф +запреты'!$E$3:$F$6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3" hidden="1">2147483647</definedName>
    <definedName name="solver_mip" localSheetId="4" hidden="1">2147483647</definedName>
    <definedName name="solver_mip" localSheetId="2" hidden="1">2147483647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3" hidden="1">30</definedName>
    <definedName name="solver_mni" localSheetId="4" hidden="1">30</definedName>
    <definedName name="solver_mni" localSheetId="2" hidden="1">30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3" hidden="1">0.075</definedName>
    <definedName name="solver_mrt" localSheetId="4" hidden="1">0.075</definedName>
    <definedName name="solver_mrt" localSheetId="2" hidden="1">0.075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3" hidden="1">2</definedName>
    <definedName name="solver_msl" localSheetId="4" hidden="1">2</definedName>
    <definedName name="solver_msl" localSheetId="2" hidden="1">2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3" hidden="1">1</definedName>
    <definedName name="solver_neg" localSheetId="4" hidden="1">1</definedName>
    <definedName name="solver_neg" localSheetId="2" hidden="1">1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3" hidden="1">2147483647</definedName>
    <definedName name="solver_nod" localSheetId="4" hidden="1">2147483647</definedName>
    <definedName name="solver_nod" localSheetId="2" hidden="1">2147483647</definedName>
    <definedName name="solver_num" localSheetId="5" hidden="1">5</definedName>
    <definedName name="solver_num" localSheetId="6" hidden="1">5</definedName>
    <definedName name="solver_num" localSheetId="7" hidden="1">6</definedName>
    <definedName name="solver_num" localSheetId="3" hidden="1">4</definedName>
    <definedName name="solver_num" localSheetId="4" hidden="1">4</definedName>
    <definedName name="solver_num" localSheetId="2" hidden="1">3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3" hidden="1">1</definedName>
    <definedName name="solver_nwt" localSheetId="4" hidden="1">1</definedName>
    <definedName name="solver_nwt" localSheetId="2" hidden="1">1</definedName>
    <definedName name="solver_opt" localSheetId="5" hidden="1">'&gt;2000 +частота'!$L$29</definedName>
    <definedName name="solver_opt" localSheetId="6" hidden="1">'&gt;2000 +частота дифф'!$L$29</definedName>
    <definedName name="solver_opt" localSheetId="7" hidden="1">'&gt;2000 +частота дифф +запреты'!$L$29</definedName>
    <definedName name="solver_opt" localSheetId="3" hidden="1">'разброс &gt;=100'!$L$29</definedName>
    <definedName name="solver_opt" localSheetId="4" hidden="1">'разброс &gt;=2000'!$L$29</definedName>
    <definedName name="solver_opt" localSheetId="2" hidden="1">таблица!$L$29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3" hidden="1">0.000001</definedName>
    <definedName name="solver_pre" localSheetId="4" hidden="1">0.000001</definedName>
    <definedName name="solver_pre" localSheetId="2" hidden="1">0.000001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3" hidden="1">1</definedName>
    <definedName name="solver_rbv" localSheetId="4" hidden="1">1</definedName>
    <definedName name="solver_rbv" localSheetId="2" hidden="1">1</definedName>
    <definedName name="solver_rel1" localSheetId="5" hidden="1">3</definedName>
    <definedName name="solver_rel1" localSheetId="6" hidden="1">3</definedName>
    <definedName name="solver_rel1" localSheetId="7" hidden="1">3</definedName>
    <definedName name="solver_rel1" localSheetId="3" hidden="1">3</definedName>
    <definedName name="solver_rel1" localSheetId="4" hidden="1">3</definedName>
    <definedName name="solver_rel1" localSheetId="2" hidden="1">3</definedName>
    <definedName name="solver_rel2" localSheetId="5" hidden="1">5</definedName>
    <definedName name="solver_rel2" localSheetId="6" hidden="1">5</definedName>
    <definedName name="solver_rel2" localSheetId="7" hidden="1">5</definedName>
    <definedName name="solver_rel2" localSheetId="3" hidden="1">5</definedName>
    <definedName name="solver_rel2" localSheetId="4" hidden="1">5</definedName>
    <definedName name="solver_rel2" localSheetId="2" hidden="1">5</definedName>
    <definedName name="solver_rel3" localSheetId="5" hidden="1">2</definedName>
    <definedName name="solver_rel3" localSheetId="6" hidden="1">2</definedName>
    <definedName name="solver_rel3" localSheetId="7" hidden="1">2</definedName>
    <definedName name="solver_rel3" localSheetId="3" hidden="1">2</definedName>
    <definedName name="solver_rel3" localSheetId="4" hidden="1">2</definedName>
    <definedName name="solver_rel3" localSheetId="2" hidden="1">2</definedName>
    <definedName name="solver_rel4" localSheetId="5" hidden="1">3</definedName>
    <definedName name="solver_rel4" localSheetId="6" hidden="1">3</definedName>
    <definedName name="solver_rel4" localSheetId="7" hidden="1">3</definedName>
    <definedName name="solver_rel4" localSheetId="3" hidden="1">3</definedName>
    <definedName name="solver_rel4" localSheetId="4" hidden="1">3</definedName>
    <definedName name="solver_rel4" localSheetId="2" hidden="1">3</definedName>
    <definedName name="solver_rel5" localSheetId="5" hidden="1">1</definedName>
    <definedName name="solver_rel5" localSheetId="6" hidden="1">1</definedName>
    <definedName name="solver_rel5" localSheetId="7" hidden="1">1</definedName>
    <definedName name="solver_rel5" localSheetId="3" hidden="1">3</definedName>
    <definedName name="solver_rel5" localSheetId="4" hidden="1">3</definedName>
    <definedName name="solver_rel5" localSheetId="2" hidden="1">3</definedName>
    <definedName name="solver_rel6" localSheetId="7" hidden="1">2</definedName>
    <definedName name="solver_rhs1" localSheetId="5" hidden="1">'&gt;2000 +частота'!$F$28:$K$28</definedName>
    <definedName name="solver_rhs1" localSheetId="6" hidden="1">'&gt;2000 +частота дифф'!$F$28:$K$28</definedName>
    <definedName name="solver_rhs1" localSheetId="7" hidden="1">'&gt;2000 +частота дифф +запреты'!$F$28:$K$28</definedName>
    <definedName name="solver_rhs1" localSheetId="3" hidden="1">'разброс &gt;=100'!$F$28:$K$28</definedName>
    <definedName name="solver_rhs1" localSheetId="4" hidden="1">'разброс &gt;=2000'!$F$28:$K$28</definedName>
    <definedName name="solver_rhs1" localSheetId="2" hidden="1">таблица!$F$28:$K$28</definedName>
    <definedName name="solver_rhs2" localSheetId="5" hidden="1">binary</definedName>
    <definedName name="solver_rhs2" localSheetId="6" hidden="1">binary</definedName>
    <definedName name="solver_rhs2" localSheetId="7" hidden="1">binary</definedName>
    <definedName name="solver_rhs2" localSheetId="3" hidden="1">binary</definedName>
    <definedName name="solver_rhs2" localSheetId="4" hidden="1">binary</definedName>
    <definedName name="solver_rhs2" localSheetId="2" hidden="1">binary</definedName>
    <definedName name="solver_rhs3" localSheetId="5" hidden="1">0</definedName>
    <definedName name="solver_rhs3" localSheetId="6" hidden="1">0</definedName>
    <definedName name="solver_rhs3" localSheetId="7" hidden="1">0</definedName>
    <definedName name="solver_rhs3" localSheetId="3" hidden="1">0</definedName>
    <definedName name="solver_rhs3" localSheetId="4" hidden="1">0</definedName>
    <definedName name="solver_rhs3" localSheetId="2" hidden="1">0</definedName>
    <definedName name="solver_rhs4" localSheetId="5" hidden="1">'&gt;2000 +частота'!$L$30</definedName>
    <definedName name="solver_rhs4" localSheetId="6" hidden="1">'&gt;2000 +частота дифф'!$L$30</definedName>
    <definedName name="solver_rhs4" localSheetId="7" hidden="1">'&gt;2000 +частота дифф +запреты'!$L$30</definedName>
    <definedName name="solver_rhs4" localSheetId="3" hidden="1">'разброс &gt;=100'!$L$30</definedName>
    <definedName name="solver_rhs4" localSheetId="4" hidden="1">'разброс &gt;=2000'!$L$30</definedName>
    <definedName name="solver_rhs4" localSheetId="2" hidden="1">таблица!$L$30</definedName>
    <definedName name="solver_rhs5" localSheetId="5" hidden="1">1</definedName>
    <definedName name="solver_rhs5" localSheetId="6" hidden="1">1</definedName>
    <definedName name="solver_rhs5" localSheetId="7" hidden="1">1</definedName>
    <definedName name="solver_rhs5" localSheetId="3" hidden="1">'разброс &gt;=100'!$L$30</definedName>
    <definedName name="solver_rhs5" localSheetId="4" hidden="1">'разброс &gt;=2000'!$L$30</definedName>
    <definedName name="solver_rhs5" localSheetId="2" hidden="1">таблица!$L$30</definedName>
    <definedName name="solver_rhs6" localSheetId="7" hidden="1">0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3" hidden="1">2</definedName>
    <definedName name="solver_rlx" localSheetId="4" hidden="1">2</definedName>
    <definedName name="solver_rlx" localSheetId="2" hidden="1">2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3" hidden="1">0</definedName>
    <definedName name="solver_rsd" localSheetId="4" hidden="1">0</definedName>
    <definedName name="solver_rsd" localSheetId="2" hidden="1">0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3" hidden="1">2</definedName>
    <definedName name="solver_scl" localSheetId="4" hidden="1">2</definedName>
    <definedName name="solver_scl" localSheetId="2" hidden="1">2</definedName>
    <definedName name="solver_sho" localSheetId="5" hidden="1">0</definedName>
    <definedName name="solver_sho" localSheetId="6" hidden="1">0</definedName>
    <definedName name="solver_sho" localSheetId="7" hidden="1">0</definedName>
    <definedName name="solver_sho" localSheetId="3" hidden="1">0</definedName>
    <definedName name="solver_sho" localSheetId="4" hidden="1">0</definedName>
    <definedName name="solver_sho" localSheetId="2" hidden="1">1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3" hidden="1">100</definedName>
    <definedName name="solver_ssz" localSheetId="4" hidden="1">100</definedName>
    <definedName name="solver_ssz" localSheetId="2" hidden="1">100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3" hidden="1">2147483647</definedName>
    <definedName name="solver_tim" localSheetId="4" hidden="1">2147483647</definedName>
    <definedName name="solver_tim" localSheetId="2" hidden="1">2147483647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3" hidden="1">0.05</definedName>
    <definedName name="solver_tol" localSheetId="4" hidden="1">0.05</definedName>
    <definedName name="solver_tol" localSheetId="2" hidden="1">0.05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3" hidden="1">2</definedName>
    <definedName name="solver_typ" localSheetId="4" hidden="1">2</definedName>
    <definedName name="solver_typ" localSheetId="2" hidden="1">3</definedName>
    <definedName name="solver_val" localSheetId="5" hidden="1">90</definedName>
    <definedName name="solver_val" localSheetId="6" hidden="1">90</definedName>
    <definedName name="solver_val" localSheetId="7" hidden="1">90</definedName>
    <definedName name="solver_val" localSheetId="3" hidden="1">90</definedName>
    <definedName name="solver_val" localSheetId="4" hidden="1">90</definedName>
    <definedName name="solver_val" localSheetId="2" hidden="1">90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3" hidden="1">3</definedName>
    <definedName name="solver_ver" localSheetId="4" hidden="1">3</definedName>
    <definedName name="solver_ver" localSheetId="2" hidden="1">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8" i="18" l="1"/>
  <c r="V27" i="18"/>
  <c r="U27" i="18"/>
  <c r="T27" i="18"/>
  <c r="S27" i="18"/>
  <c r="R27" i="18"/>
  <c r="Q27" i="18"/>
  <c r="P27" i="18"/>
  <c r="M27" i="18"/>
  <c r="L27" i="18"/>
  <c r="N27" i="18" s="1"/>
  <c r="V26" i="18"/>
  <c r="U26" i="18"/>
  <c r="T26" i="18"/>
  <c r="S26" i="18"/>
  <c r="R26" i="18"/>
  <c r="Q26" i="18"/>
  <c r="P26" i="18"/>
  <c r="M26" i="18"/>
  <c r="L26" i="18"/>
  <c r="N26" i="18" s="1"/>
  <c r="V25" i="18"/>
  <c r="U25" i="18"/>
  <c r="T25" i="18"/>
  <c r="S25" i="18"/>
  <c r="R25" i="18"/>
  <c r="Q25" i="18"/>
  <c r="P25" i="18"/>
  <c r="M25" i="18"/>
  <c r="L25" i="18"/>
  <c r="N25" i="18" s="1"/>
  <c r="V24" i="18"/>
  <c r="U24" i="18"/>
  <c r="T24" i="18"/>
  <c r="S24" i="18"/>
  <c r="R24" i="18"/>
  <c r="Q24" i="18"/>
  <c r="P24" i="18"/>
  <c r="M24" i="18"/>
  <c r="L24" i="18"/>
  <c r="N24" i="18" s="1"/>
  <c r="V23" i="18"/>
  <c r="U23" i="18"/>
  <c r="T23" i="18"/>
  <c r="S23" i="18"/>
  <c r="R23" i="18"/>
  <c r="Q23" i="18"/>
  <c r="P23" i="18"/>
  <c r="M23" i="18"/>
  <c r="L23" i="18"/>
  <c r="N23" i="18" s="1"/>
  <c r="V22" i="18"/>
  <c r="U22" i="18"/>
  <c r="T22" i="18"/>
  <c r="S22" i="18"/>
  <c r="R22" i="18"/>
  <c r="Q22" i="18"/>
  <c r="P22" i="18"/>
  <c r="M22" i="18"/>
  <c r="L22" i="18"/>
  <c r="N22" i="18" s="1"/>
  <c r="V21" i="18"/>
  <c r="U21" i="18"/>
  <c r="T21" i="18"/>
  <c r="S21" i="18"/>
  <c r="R21" i="18"/>
  <c r="Q21" i="18"/>
  <c r="P21" i="18"/>
  <c r="M21" i="18"/>
  <c r="L21" i="18"/>
  <c r="N21" i="18" s="1"/>
  <c r="V20" i="18"/>
  <c r="U20" i="18"/>
  <c r="T20" i="18"/>
  <c r="S20" i="18"/>
  <c r="R20" i="18"/>
  <c r="Q20" i="18"/>
  <c r="P20" i="18"/>
  <c r="M20" i="18"/>
  <c r="L20" i="18"/>
  <c r="N20" i="18" s="1"/>
  <c r="V19" i="18"/>
  <c r="U19" i="18"/>
  <c r="T19" i="18"/>
  <c r="S19" i="18"/>
  <c r="R19" i="18"/>
  <c r="Q19" i="18"/>
  <c r="P19" i="18"/>
  <c r="M19" i="18"/>
  <c r="L19" i="18"/>
  <c r="N19" i="18" s="1"/>
  <c r="V18" i="18"/>
  <c r="U18" i="18"/>
  <c r="T18" i="18"/>
  <c r="S18" i="18"/>
  <c r="R18" i="18"/>
  <c r="Q18" i="18"/>
  <c r="P18" i="18"/>
  <c r="M18" i="18"/>
  <c r="L18" i="18"/>
  <c r="N18" i="18" s="1"/>
  <c r="V17" i="18"/>
  <c r="U17" i="18"/>
  <c r="T17" i="18"/>
  <c r="S17" i="18"/>
  <c r="R17" i="18"/>
  <c r="Q17" i="18"/>
  <c r="P17" i="18"/>
  <c r="M17" i="18"/>
  <c r="L17" i="18"/>
  <c r="N17" i="18" s="1"/>
  <c r="V16" i="18"/>
  <c r="U16" i="18"/>
  <c r="T16" i="18"/>
  <c r="S16" i="18"/>
  <c r="R16" i="18"/>
  <c r="Q16" i="18"/>
  <c r="P16" i="18"/>
  <c r="M16" i="18"/>
  <c r="L16" i="18"/>
  <c r="N16" i="18" s="1"/>
  <c r="V15" i="18"/>
  <c r="U15" i="18"/>
  <c r="T15" i="18"/>
  <c r="S15" i="18"/>
  <c r="R15" i="18"/>
  <c r="Q15" i="18"/>
  <c r="P15" i="18"/>
  <c r="M15" i="18"/>
  <c r="L15" i="18"/>
  <c r="N15" i="18" s="1"/>
  <c r="V14" i="18"/>
  <c r="U14" i="18"/>
  <c r="T14" i="18"/>
  <c r="S14" i="18"/>
  <c r="R14" i="18"/>
  <c r="Q14" i="18"/>
  <c r="P14" i="18"/>
  <c r="M14" i="18"/>
  <c r="L14" i="18"/>
  <c r="N14" i="18" s="1"/>
  <c r="V13" i="18"/>
  <c r="U13" i="18"/>
  <c r="T13" i="18"/>
  <c r="S13" i="18"/>
  <c r="R13" i="18"/>
  <c r="Q13" i="18"/>
  <c r="P13" i="18"/>
  <c r="M13" i="18"/>
  <c r="L13" i="18"/>
  <c r="N13" i="18" s="1"/>
  <c r="V12" i="18"/>
  <c r="U12" i="18"/>
  <c r="T12" i="18"/>
  <c r="S12" i="18"/>
  <c r="R12" i="18"/>
  <c r="Q12" i="18"/>
  <c r="P12" i="18"/>
  <c r="M12" i="18"/>
  <c r="L12" i="18"/>
  <c r="N12" i="18" s="1"/>
  <c r="V11" i="18"/>
  <c r="U11" i="18"/>
  <c r="T11" i="18"/>
  <c r="S11" i="18"/>
  <c r="R11" i="18"/>
  <c r="Q11" i="18"/>
  <c r="P11" i="18"/>
  <c r="M11" i="18"/>
  <c r="L11" i="18"/>
  <c r="N11" i="18" s="1"/>
  <c r="V10" i="18"/>
  <c r="U10" i="18"/>
  <c r="T10" i="18"/>
  <c r="S10" i="18"/>
  <c r="R10" i="18"/>
  <c r="Q10" i="18"/>
  <c r="P10" i="18"/>
  <c r="M10" i="18"/>
  <c r="L10" i="18"/>
  <c r="N10" i="18" s="1"/>
  <c r="V9" i="18"/>
  <c r="U9" i="18"/>
  <c r="T9" i="18"/>
  <c r="S9" i="18"/>
  <c r="R9" i="18"/>
  <c r="Q9" i="18"/>
  <c r="P9" i="18"/>
  <c r="M9" i="18"/>
  <c r="L9" i="18"/>
  <c r="N9" i="18" s="1"/>
  <c r="V8" i="18"/>
  <c r="U8" i="18"/>
  <c r="T8" i="18"/>
  <c r="S8" i="18"/>
  <c r="R8" i="18"/>
  <c r="Q8" i="18"/>
  <c r="P8" i="18"/>
  <c r="M8" i="18"/>
  <c r="L8" i="18"/>
  <c r="N8" i="18" s="1"/>
  <c r="V7" i="18"/>
  <c r="U7" i="18"/>
  <c r="T7" i="18"/>
  <c r="S7" i="18"/>
  <c r="R7" i="18"/>
  <c r="Q7" i="18"/>
  <c r="P7" i="18"/>
  <c r="M7" i="18"/>
  <c r="L7" i="18"/>
  <c r="N7" i="18" s="1"/>
  <c r="V6" i="18"/>
  <c r="U6" i="18"/>
  <c r="T6" i="18"/>
  <c r="S6" i="18"/>
  <c r="R6" i="18"/>
  <c r="Q6" i="18"/>
  <c r="P6" i="18"/>
  <c r="M6" i="18"/>
  <c r="L6" i="18"/>
  <c r="N6" i="18" s="1"/>
  <c r="V5" i="18"/>
  <c r="U5" i="18"/>
  <c r="T5" i="18"/>
  <c r="S5" i="18"/>
  <c r="R5" i="18"/>
  <c r="Q5" i="18"/>
  <c r="P5" i="18"/>
  <c r="M5" i="18"/>
  <c r="L5" i="18"/>
  <c r="N5" i="18" s="1"/>
  <c r="V4" i="18"/>
  <c r="U4" i="18"/>
  <c r="T4" i="18"/>
  <c r="S4" i="18"/>
  <c r="R4" i="18"/>
  <c r="Q4" i="18"/>
  <c r="P4" i="18"/>
  <c r="M4" i="18"/>
  <c r="L4" i="18"/>
  <c r="N4" i="18" s="1"/>
  <c r="V3" i="18"/>
  <c r="U3" i="18"/>
  <c r="T3" i="18"/>
  <c r="S3" i="18"/>
  <c r="R3" i="18"/>
  <c r="Q3" i="18"/>
  <c r="P3" i="18"/>
  <c r="M3" i="18"/>
  <c r="G28" i="18" s="1"/>
  <c r="L3" i="18"/>
  <c r="N3" i="18" s="1"/>
  <c r="R7" i="17"/>
  <c r="Q7" i="17"/>
  <c r="P7" i="17"/>
  <c r="V27" i="17"/>
  <c r="U27" i="17"/>
  <c r="T27" i="17"/>
  <c r="S27" i="17"/>
  <c r="R27" i="17"/>
  <c r="Q27" i="17"/>
  <c r="P27" i="17"/>
  <c r="V26" i="17"/>
  <c r="U26" i="17"/>
  <c r="T26" i="17"/>
  <c r="S26" i="17"/>
  <c r="R26" i="17"/>
  <c r="Q26" i="17"/>
  <c r="P26" i="17"/>
  <c r="V25" i="17"/>
  <c r="U25" i="17"/>
  <c r="T25" i="17"/>
  <c r="S25" i="17"/>
  <c r="R25" i="17"/>
  <c r="Q25" i="17"/>
  <c r="P25" i="17"/>
  <c r="V24" i="17"/>
  <c r="U24" i="17"/>
  <c r="T24" i="17"/>
  <c r="S24" i="17"/>
  <c r="R24" i="17"/>
  <c r="Q24" i="17"/>
  <c r="P24" i="17"/>
  <c r="V23" i="17"/>
  <c r="U23" i="17"/>
  <c r="T23" i="17"/>
  <c r="S23" i="17"/>
  <c r="R23" i="17"/>
  <c r="Q23" i="17"/>
  <c r="P23" i="17"/>
  <c r="V22" i="17"/>
  <c r="U22" i="17"/>
  <c r="T22" i="17"/>
  <c r="S22" i="17"/>
  <c r="R22" i="17"/>
  <c r="Q22" i="17"/>
  <c r="P22" i="17"/>
  <c r="V21" i="17"/>
  <c r="U21" i="17"/>
  <c r="T21" i="17"/>
  <c r="S21" i="17"/>
  <c r="R21" i="17"/>
  <c r="Q21" i="17"/>
  <c r="P21" i="17"/>
  <c r="V20" i="17"/>
  <c r="U20" i="17"/>
  <c r="T20" i="17"/>
  <c r="S20" i="17"/>
  <c r="R20" i="17"/>
  <c r="Q20" i="17"/>
  <c r="P20" i="17"/>
  <c r="V19" i="17"/>
  <c r="U19" i="17"/>
  <c r="T19" i="17"/>
  <c r="S19" i="17"/>
  <c r="R19" i="17"/>
  <c r="Q19" i="17"/>
  <c r="P19" i="17"/>
  <c r="V18" i="17"/>
  <c r="U18" i="17"/>
  <c r="T18" i="17"/>
  <c r="S18" i="17"/>
  <c r="R18" i="17"/>
  <c r="Q18" i="17"/>
  <c r="P18" i="17"/>
  <c r="V17" i="17"/>
  <c r="U17" i="17"/>
  <c r="T17" i="17"/>
  <c r="S17" i="17"/>
  <c r="R17" i="17"/>
  <c r="Q17" i="17"/>
  <c r="P17" i="17"/>
  <c r="V16" i="17"/>
  <c r="U16" i="17"/>
  <c r="T16" i="17"/>
  <c r="S16" i="17"/>
  <c r="R16" i="17"/>
  <c r="Q16" i="17"/>
  <c r="P16" i="17"/>
  <c r="V15" i="17"/>
  <c r="U15" i="17"/>
  <c r="T15" i="17"/>
  <c r="S15" i="17"/>
  <c r="R15" i="17"/>
  <c r="Q15" i="17"/>
  <c r="P15" i="17"/>
  <c r="V14" i="17"/>
  <c r="U14" i="17"/>
  <c r="T14" i="17"/>
  <c r="S14" i="17"/>
  <c r="R14" i="17"/>
  <c r="Q14" i="17"/>
  <c r="P14" i="17"/>
  <c r="V13" i="17"/>
  <c r="U13" i="17"/>
  <c r="T13" i="17"/>
  <c r="S13" i="17"/>
  <c r="R13" i="17"/>
  <c r="Q13" i="17"/>
  <c r="P13" i="17"/>
  <c r="V12" i="17"/>
  <c r="U12" i="17"/>
  <c r="T12" i="17"/>
  <c r="S12" i="17"/>
  <c r="R12" i="17"/>
  <c r="Q12" i="17"/>
  <c r="P12" i="17"/>
  <c r="V11" i="17"/>
  <c r="U11" i="17"/>
  <c r="T11" i="17"/>
  <c r="S11" i="17"/>
  <c r="R11" i="17"/>
  <c r="Q11" i="17"/>
  <c r="P11" i="17"/>
  <c r="V10" i="17"/>
  <c r="U10" i="17"/>
  <c r="T10" i="17"/>
  <c r="S10" i="17"/>
  <c r="R10" i="17"/>
  <c r="Q10" i="17"/>
  <c r="P10" i="17"/>
  <c r="V9" i="17"/>
  <c r="U9" i="17"/>
  <c r="T9" i="17"/>
  <c r="S9" i="17"/>
  <c r="R9" i="17"/>
  <c r="Q9" i="17"/>
  <c r="P9" i="17"/>
  <c r="V8" i="17"/>
  <c r="U8" i="17"/>
  <c r="T8" i="17"/>
  <c r="S8" i="17"/>
  <c r="R8" i="17"/>
  <c r="Q8" i="17"/>
  <c r="P8" i="17"/>
  <c r="V7" i="17"/>
  <c r="U7" i="17"/>
  <c r="T7" i="17"/>
  <c r="S7" i="17"/>
  <c r="V6" i="17"/>
  <c r="U6" i="17"/>
  <c r="T6" i="17"/>
  <c r="S6" i="17"/>
  <c r="R6" i="17"/>
  <c r="Q6" i="17"/>
  <c r="P6" i="17"/>
  <c r="V5" i="17"/>
  <c r="U5" i="17"/>
  <c r="T5" i="17"/>
  <c r="S5" i="17"/>
  <c r="R5" i="17"/>
  <c r="Q5" i="17"/>
  <c r="P5" i="17"/>
  <c r="V4" i="17"/>
  <c r="U4" i="17"/>
  <c r="T4" i="17"/>
  <c r="S4" i="17"/>
  <c r="R4" i="17"/>
  <c r="Q4" i="17"/>
  <c r="P4" i="17"/>
  <c r="V3" i="17"/>
  <c r="U3" i="17"/>
  <c r="T3" i="17"/>
  <c r="S3" i="17"/>
  <c r="R3" i="17"/>
  <c r="Q3" i="17"/>
  <c r="P3" i="17"/>
  <c r="L28" i="17"/>
  <c r="M17" i="17"/>
  <c r="L17" i="17"/>
  <c r="N17" i="17" s="1"/>
  <c r="M16" i="17"/>
  <c r="L16" i="17"/>
  <c r="N16" i="17" s="1"/>
  <c r="M15" i="17"/>
  <c r="L15" i="17"/>
  <c r="N15" i="17" s="1"/>
  <c r="M14" i="17"/>
  <c r="L14" i="17"/>
  <c r="N14" i="17" s="1"/>
  <c r="M6" i="17"/>
  <c r="L6" i="17"/>
  <c r="N6" i="17" s="1"/>
  <c r="M13" i="17"/>
  <c r="L13" i="17"/>
  <c r="N13" i="17" s="1"/>
  <c r="M12" i="17"/>
  <c r="L12" i="17"/>
  <c r="N12" i="17" s="1"/>
  <c r="M11" i="17"/>
  <c r="L11" i="17"/>
  <c r="N11" i="17" s="1"/>
  <c r="M5" i="17"/>
  <c r="L5" i="17"/>
  <c r="N5" i="17" s="1"/>
  <c r="M10" i="17"/>
  <c r="L10" i="17"/>
  <c r="N10" i="17" s="1"/>
  <c r="M9" i="17"/>
  <c r="L9" i="17"/>
  <c r="N9" i="17" s="1"/>
  <c r="M27" i="17"/>
  <c r="L27" i="17"/>
  <c r="N27" i="17" s="1"/>
  <c r="M26" i="17"/>
  <c r="L26" i="17"/>
  <c r="N26" i="17" s="1"/>
  <c r="M8" i="17"/>
  <c r="L8" i="17"/>
  <c r="N8" i="17" s="1"/>
  <c r="M25" i="17"/>
  <c r="L25" i="17"/>
  <c r="N25" i="17" s="1"/>
  <c r="M24" i="17"/>
  <c r="L24" i="17"/>
  <c r="N24" i="17" s="1"/>
  <c r="M23" i="17"/>
  <c r="L23" i="17"/>
  <c r="N23" i="17" s="1"/>
  <c r="M22" i="17"/>
  <c r="L22" i="17"/>
  <c r="N22" i="17" s="1"/>
  <c r="M7" i="17"/>
  <c r="L7" i="17"/>
  <c r="N7" i="17" s="1"/>
  <c r="M21" i="17"/>
  <c r="L21" i="17"/>
  <c r="N21" i="17" s="1"/>
  <c r="M20" i="17"/>
  <c r="L20" i="17"/>
  <c r="N20" i="17" s="1"/>
  <c r="M19" i="17"/>
  <c r="L19" i="17"/>
  <c r="N19" i="17" s="1"/>
  <c r="M18" i="17"/>
  <c r="L18" i="17"/>
  <c r="N18" i="17" s="1"/>
  <c r="M4" i="17"/>
  <c r="L4" i="17"/>
  <c r="N4" i="17" s="1"/>
  <c r="M3" i="17"/>
  <c r="L3" i="17"/>
  <c r="N3" i="17" s="1"/>
  <c r="L28" i="16"/>
  <c r="V27" i="16"/>
  <c r="U27" i="16"/>
  <c r="T27" i="16"/>
  <c r="S27" i="16"/>
  <c r="R27" i="16"/>
  <c r="Q27" i="16"/>
  <c r="P27" i="16"/>
  <c r="M27" i="16"/>
  <c r="L27" i="16"/>
  <c r="N27" i="16" s="1"/>
  <c r="V26" i="16"/>
  <c r="U26" i="16"/>
  <c r="T26" i="16"/>
  <c r="S26" i="16"/>
  <c r="R26" i="16"/>
  <c r="Q26" i="16"/>
  <c r="P26" i="16"/>
  <c r="M26" i="16"/>
  <c r="L26" i="16"/>
  <c r="N26" i="16" s="1"/>
  <c r="V25" i="16"/>
  <c r="U25" i="16"/>
  <c r="T25" i="16"/>
  <c r="S25" i="16"/>
  <c r="R25" i="16"/>
  <c r="Q25" i="16"/>
  <c r="P25" i="16"/>
  <c r="M25" i="16"/>
  <c r="L25" i="16"/>
  <c r="N25" i="16" s="1"/>
  <c r="V24" i="16"/>
  <c r="U24" i="16"/>
  <c r="T24" i="16"/>
  <c r="S24" i="16"/>
  <c r="R24" i="16"/>
  <c r="Q24" i="16"/>
  <c r="P24" i="16"/>
  <c r="M24" i="16"/>
  <c r="L24" i="16"/>
  <c r="N24" i="16" s="1"/>
  <c r="V23" i="16"/>
  <c r="U23" i="16"/>
  <c r="T23" i="16"/>
  <c r="S23" i="16"/>
  <c r="R23" i="16"/>
  <c r="Q23" i="16"/>
  <c r="P23" i="16"/>
  <c r="M23" i="16"/>
  <c r="L23" i="16"/>
  <c r="N23" i="16" s="1"/>
  <c r="V22" i="16"/>
  <c r="U22" i="16"/>
  <c r="T22" i="16"/>
  <c r="S22" i="16"/>
  <c r="R22" i="16"/>
  <c r="Q22" i="16"/>
  <c r="P22" i="16"/>
  <c r="M22" i="16"/>
  <c r="L22" i="16"/>
  <c r="N22" i="16" s="1"/>
  <c r="V21" i="16"/>
  <c r="U21" i="16"/>
  <c r="T21" i="16"/>
  <c r="S21" i="16"/>
  <c r="R21" i="16"/>
  <c r="Q21" i="16"/>
  <c r="P21" i="16"/>
  <c r="M21" i="16"/>
  <c r="L21" i="16"/>
  <c r="N21" i="16" s="1"/>
  <c r="V20" i="16"/>
  <c r="U20" i="16"/>
  <c r="T20" i="16"/>
  <c r="S20" i="16"/>
  <c r="R20" i="16"/>
  <c r="Q20" i="16"/>
  <c r="P20" i="16"/>
  <c r="M20" i="16"/>
  <c r="L20" i="16"/>
  <c r="N20" i="16" s="1"/>
  <c r="V19" i="16"/>
  <c r="U19" i="16"/>
  <c r="T19" i="16"/>
  <c r="S19" i="16"/>
  <c r="R19" i="16"/>
  <c r="Q19" i="16"/>
  <c r="P19" i="16"/>
  <c r="M19" i="16"/>
  <c r="L19" i="16"/>
  <c r="N19" i="16" s="1"/>
  <c r="V18" i="16"/>
  <c r="U18" i="16"/>
  <c r="T18" i="16"/>
  <c r="S18" i="16"/>
  <c r="R18" i="16"/>
  <c r="Q18" i="16"/>
  <c r="P18" i="16"/>
  <c r="M18" i="16"/>
  <c r="L18" i="16"/>
  <c r="N18" i="16" s="1"/>
  <c r="V17" i="16"/>
  <c r="U17" i="16"/>
  <c r="T17" i="16"/>
  <c r="S17" i="16"/>
  <c r="R17" i="16"/>
  <c r="Q17" i="16"/>
  <c r="P17" i="16"/>
  <c r="M17" i="16"/>
  <c r="L17" i="16"/>
  <c r="N17" i="16" s="1"/>
  <c r="V16" i="16"/>
  <c r="U16" i="16"/>
  <c r="T16" i="16"/>
  <c r="S16" i="16"/>
  <c r="R16" i="16"/>
  <c r="Q16" i="16"/>
  <c r="P16" i="16"/>
  <c r="M16" i="16"/>
  <c r="L16" i="16"/>
  <c r="N16" i="16" s="1"/>
  <c r="V15" i="16"/>
  <c r="U15" i="16"/>
  <c r="T15" i="16"/>
  <c r="S15" i="16"/>
  <c r="R15" i="16"/>
  <c r="Q15" i="16"/>
  <c r="P15" i="16"/>
  <c r="M15" i="16"/>
  <c r="L15" i="16"/>
  <c r="N15" i="16" s="1"/>
  <c r="V14" i="16"/>
  <c r="U14" i="16"/>
  <c r="T14" i="16"/>
  <c r="S14" i="16"/>
  <c r="R14" i="16"/>
  <c r="Q14" i="16"/>
  <c r="P14" i="16"/>
  <c r="M14" i="16"/>
  <c r="L14" i="16"/>
  <c r="N14" i="16" s="1"/>
  <c r="V13" i="16"/>
  <c r="U13" i="16"/>
  <c r="T13" i="16"/>
  <c r="S13" i="16"/>
  <c r="R13" i="16"/>
  <c r="Q13" i="16"/>
  <c r="P13" i="16"/>
  <c r="M13" i="16"/>
  <c r="L13" i="16"/>
  <c r="N13" i="16" s="1"/>
  <c r="V12" i="16"/>
  <c r="U12" i="16"/>
  <c r="T12" i="16"/>
  <c r="S12" i="16"/>
  <c r="R12" i="16"/>
  <c r="Q12" i="16"/>
  <c r="P12" i="16"/>
  <c r="M12" i="16"/>
  <c r="L12" i="16"/>
  <c r="N12" i="16" s="1"/>
  <c r="V11" i="16"/>
  <c r="U11" i="16"/>
  <c r="T11" i="16"/>
  <c r="S11" i="16"/>
  <c r="R11" i="16"/>
  <c r="Q11" i="16"/>
  <c r="P11" i="16"/>
  <c r="M11" i="16"/>
  <c r="L11" i="16"/>
  <c r="N11" i="16" s="1"/>
  <c r="V10" i="16"/>
  <c r="U10" i="16"/>
  <c r="T10" i="16"/>
  <c r="S10" i="16"/>
  <c r="R10" i="16"/>
  <c r="Q10" i="16"/>
  <c r="P10" i="16"/>
  <c r="M10" i="16"/>
  <c r="L10" i="16"/>
  <c r="N10" i="16" s="1"/>
  <c r="V9" i="16"/>
  <c r="U9" i="16"/>
  <c r="T9" i="16"/>
  <c r="S9" i="16"/>
  <c r="R9" i="16"/>
  <c r="Q9" i="16"/>
  <c r="P9" i="16"/>
  <c r="M9" i="16"/>
  <c r="L9" i="16"/>
  <c r="N9" i="16" s="1"/>
  <c r="V8" i="16"/>
  <c r="U8" i="16"/>
  <c r="T8" i="16"/>
  <c r="S8" i="16"/>
  <c r="R8" i="16"/>
  <c r="Q8" i="16"/>
  <c r="P8" i="16"/>
  <c r="M8" i="16"/>
  <c r="L8" i="16"/>
  <c r="N8" i="16" s="1"/>
  <c r="V7" i="16"/>
  <c r="U7" i="16"/>
  <c r="T7" i="16"/>
  <c r="S7" i="16"/>
  <c r="R7" i="16"/>
  <c r="Q7" i="16"/>
  <c r="P7" i="16"/>
  <c r="M7" i="16"/>
  <c r="L7" i="16"/>
  <c r="N7" i="16" s="1"/>
  <c r="V6" i="16"/>
  <c r="U6" i="16"/>
  <c r="T6" i="16"/>
  <c r="S6" i="16"/>
  <c r="R6" i="16"/>
  <c r="Q6" i="16"/>
  <c r="P6" i="16"/>
  <c r="M6" i="16"/>
  <c r="L6" i="16"/>
  <c r="N6" i="16" s="1"/>
  <c r="V5" i="16"/>
  <c r="U5" i="16"/>
  <c r="T5" i="16"/>
  <c r="S5" i="16"/>
  <c r="R5" i="16"/>
  <c r="Q5" i="16"/>
  <c r="P5" i="16"/>
  <c r="M5" i="16"/>
  <c r="L5" i="16"/>
  <c r="N5" i="16" s="1"/>
  <c r="V4" i="16"/>
  <c r="U4" i="16"/>
  <c r="T4" i="16"/>
  <c r="S4" i="16"/>
  <c r="R4" i="16"/>
  <c r="Q4" i="16"/>
  <c r="P4" i="16"/>
  <c r="M4" i="16"/>
  <c r="L4" i="16"/>
  <c r="N4" i="16" s="1"/>
  <c r="V3" i="16"/>
  <c r="U3" i="16"/>
  <c r="T3" i="16"/>
  <c r="S3" i="16"/>
  <c r="R3" i="16"/>
  <c r="Q3" i="16"/>
  <c r="P3" i="16"/>
  <c r="M3" i="16"/>
  <c r="H28" i="16" s="1"/>
  <c r="L3" i="16"/>
  <c r="N3" i="16" s="1"/>
  <c r="V27" i="15"/>
  <c r="U27" i="15"/>
  <c r="T27" i="15"/>
  <c r="S27" i="15"/>
  <c r="R27" i="15"/>
  <c r="Q27" i="15"/>
  <c r="P27" i="15"/>
  <c r="V26" i="15"/>
  <c r="U26" i="15"/>
  <c r="T26" i="15"/>
  <c r="S26" i="15"/>
  <c r="R26" i="15"/>
  <c r="Q26" i="15"/>
  <c r="P26" i="15"/>
  <c r="V25" i="15"/>
  <c r="U25" i="15"/>
  <c r="T25" i="15"/>
  <c r="S25" i="15"/>
  <c r="R25" i="15"/>
  <c r="Q25" i="15"/>
  <c r="P25" i="15"/>
  <c r="V24" i="15"/>
  <c r="U24" i="15"/>
  <c r="T24" i="15"/>
  <c r="S24" i="15"/>
  <c r="R24" i="15"/>
  <c r="Q24" i="15"/>
  <c r="P24" i="15"/>
  <c r="V23" i="15"/>
  <c r="U23" i="15"/>
  <c r="T23" i="15"/>
  <c r="S23" i="15"/>
  <c r="R23" i="15"/>
  <c r="Q23" i="15"/>
  <c r="P23" i="15"/>
  <c r="V22" i="15"/>
  <c r="U22" i="15"/>
  <c r="T22" i="15"/>
  <c r="S22" i="15"/>
  <c r="R22" i="15"/>
  <c r="Q22" i="15"/>
  <c r="P22" i="15"/>
  <c r="V21" i="15"/>
  <c r="U21" i="15"/>
  <c r="T21" i="15"/>
  <c r="S21" i="15"/>
  <c r="R21" i="15"/>
  <c r="Q21" i="15"/>
  <c r="P21" i="15"/>
  <c r="V20" i="15"/>
  <c r="U20" i="15"/>
  <c r="T20" i="15"/>
  <c r="S20" i="15"/>
  <c r="R20" i="15"/>
  <c r="Q20" i="15"/>
  <c r="P20" i="15"/>
  <c r="V19" i="15"/>
  <c r="U19" i="15"/>
  <c r="T19" i="15"/>
  <c r="S19" i="15"/>
  <c r="R19" i="15"/>
  <c r="Q19" i="15"/>
  <c r="P19" i="15"/>
  <c r="V18" i="15"/>
  <c r="U18" i="15"/>
  <c r="T18" i="15"/>
  <c r="S18" i="15"/>
  <c r="R18" i="15"/>
  <c r="Q18" i="15"/>
  <c r="P18" i="15"/>
  <c r="V17" i="15"/>
  <c r="U17" i="15"/>
  <c r="T17" i="15"/>
  <c r="S17" i="15"/>
  <c r="R17" i="15"/>
  <c r="Q17" i="15"/>
  <c r="P17" i="15"/>
  <c r="V16" i="15"/>
  <c r="U16" i="15"/>
  <c r="T16" i="15"/>
  <c r="S16" i="15"/>
  <c r="R16" i="15"/>
  <c r="Q16" i="15"/>
  <c r="P16" i="15"/>
  <c r="V15" i="15"/>
  <c r="U15" i="15"/>
  <c r="T15" i="15"/>
  <c r="S15" i="15"/>
  <c r="R15" i="15"/>
  <c r="Q15" i="15"/>
  <c r="P15" i="15"/>
  <c r="V14" i="15"/>
  <c r="U14" i="15"/>
  <c r="T14" i="15"/>
  <c r="S14" i="15"/>
  <c r="R14" i="15"/>
  <c r="Q14" i="15"/>
  <c r="P14" i="15"/>
  <c r="V13" i="15"/>
  <c r="U13" i="15"/>
  <c r="T13" i="15"/>
  <c r="S13" i="15"/>
  <c r="R13" i="15"/>
  <c r="Q13" i="15"/>
  <c r="P13" i="15"/>
  <c r="V12" i="15"/>
  <c r="U12" i="15"/>
  <c r="T12" i="15"/>
  <c r="S12" i="15"/>
  <c r="R12" i="15"/>
  <c r="Q12" i="15"/>
  <c r="P12" i="15"/>
  <c r="V11" i="15"/>
  <c r="U11" i="15"/>
  <c r="T11" i="15"/>
  <c r="S11" i="15"/>
  <c r="R11" i="15"/>
  <c r="Q11" i="15"/>
  <c r="P11" i="15"/>
  <c r="V10" i="15"/>
  <c r="U10" i="15"/>
  <c r="T10" i="15"/>
  <c r="S10" i="15"/>
  <c r="R10" i="15"/>
  <c r="Q10" i="15"/>
  <c r="P10" i="15"/>
  <c r="V9" i="15"/>
  <c r="U9" i="15"/>
  <c r="T9" i="15"/>
  <c r="S9" i="15"/>
  <c r="R9" i="15"/>
  <c r="Q9" i="15"/>
  <c r="P9" i="15"/>
  <c r="V8" i="15"/>
  <c r="U8" i="15"/>
  <c r="T8" i="15"/>
  <c r="S8" i="15"/>
  <c r="R8" i="15"/>
  <c r="Q8" i="15"/>
  <c r="P8" i="15"/>
  <c r="V7" i="15"/>
  <c r="U7" i="15"/>
  <c r="T7" i="15"/>
  <c r="S7" i="15"/>
  <c r="R7" i="15"/>
  <c r="Q7" i="15"/>
  <c r="P7" i="15"/>
  <c r="V6" i="15"/>
  <c r="U6" i="15"/>
  <c r="T6" i="15"/>
  <c r="S6" i="15"/>
  <c r="R6" i="15"/>
  <c r="Q6" i="15"/>
  <c r="P6" i="15"/>
  <c r="V5" i="15"/>
  <c r="U5" i="15"/>
  <c r="T5" i="15"/>
  <c r="S5" i="15"/>
  <c r="R5" i="15"/>
  <c r="Q5" i="15"/>
  <c r="P5" i="15"/>
  <c r="V4" i="15"/>
  <c r="U4" i="15"/>
  <c r="T4" i="15"/>
  <c r="S4" i="15"/>
  <c r="R4" i="15"/>
  <c r="Q4" i="15"/>
  <c r="P4" i="15"/>
  <c r="V3" i="15"/>
  <c r="U3" i="15"/>
  <c r="T3" i="15"/>
  <c r="S3" i="15"/>
  <c r="R3" i="15"/>
  <c r="Q3" i="15"/>
  <c r="P3" i="15"/>
  <c r="L28" i="15"/>
  <c r="I28" i="15"/>
  <c r="M27" i="15"/>
  <c r="L27" i="15"/>
  <c r="N27" i="15" s="1"/>
  <c r="M26" i="15"/>
  <c r="L26" i="15"/>
  <c r="N26" i="15" s="1"/>
  <c r="M25" i="15"/>
  <c r="L25" i="15"/>
  <c r="N25" i="15" s="1"/>
  <c r="M24" i="15"/>
  <c r="L24" i="15"/>
  <c r="N24" i="15" s="1"/>
  <c r="M23" i="15"/>
  <c r="L23" i="15"/>
  <c r="N23" i="15" s="1"/>
  <c r="M22" i="15"/>
  <c r="L22" i="15"/>
  <c r="N22" i="15" s="1"/>
  <c r="M21" i="15"/>
  <c r="L21" i="15"/>
  <c r="N21" i="15" s="1"/>
  <c r="M20" i="15"/>
  <c r="L20" i="15"/>
  <c r="N20" i="15" s="1"/>
  <c r="M19" i="15"/>
  <c r="L19" i="15"/>
  <c r="N19" i="15" s="1"/>
  <c r="M18" i="15"/>
  <c r="L18" i="15"/>
  <c r="N18" i="15" s="1"/>
  <c r="M17" i="15"/>
  <c r="L17" i="15"/>
  <c r="N17" i="15" s="1"/>
  <c r="M16" i="15"/>
  <c r="L16" i="15"/>
  <c r="N16" i="15" s="1"/>
  <c r="M15" i="15"/>
  <c r="L15" i="15"/>
  <c r="N15" i="15" s="1"/>
  <c r="M14" i="15"/>
  <c r="L14" i="15"/>
  <c r="N14" i="15" s="1"/>
  <c r="M13" i="15"/>
  <c r="L13" i="15"/>
  <c r="N13" i="15" s="1"/>
  <c r="M12" i="15"/>
  <c r="L12" i="15"/>
  <c r="N12" i="15" s="1"/>
  <c r="M11" i="15"/>
  <c r="L11" i="15"/>
  <c r="N11" i="15" s="1"/>
  <c r="M10" i="15"/>
  <c r="L10" i="15"/>
  <c r="N10" i="15" s="1"/>
  <c r="M9" i="15"/>
  <c r="L9" i="15"/>
  <c r="N9" i="15" s="1"/>
  <c r="M8" i="15"/>
  <c r="L8" i="15"/>
  <c r="N8" i="15" s="1"/>
  <c r="M7" i="15"/>
  <c r="L7" i="15"/>
  <c r="N7" i="15" s="1"/>
  <c r="M6" i="15"/>
  <c r="L6" i="15"/>
  <c r="N6" i="15" s="1"/>
  <c r="M5" i="15"/>
  <c r="L5" i="15"/>
  <c r="N5" i="15" s="1"/>
  <c r="M4" i="15"/>
  <c r="L4" i="15"/>
  <c r="N4" i="15" s="1"/>
  <c r="M3" i="15"/>
  <c r="H28" i="15" s="1"/>
  <c r="L3" i="15"/>
  <c r="N3" i="15" s="1"/>
  <c r="L28" i="10"/>
  <c r="M27" i="10"/>
  <c r="L27" i="10"/>
  <c r="N27" i="10" s="1"/>
  <c r="M26" i="10"/>
  <c r="L26" i="10"/>
  <c r="N26" i="10" s="1"/>
  <c r="M25" i="10"/>
  <c r="L25" i="10"/>
  <c r="N25" i="10" s="1"/>
  <c r="M24" i="10"/>
  <c r="L24" i="10"/>
  <c r="N24" i="10" s="1"/>
  <c r="M23" i="10"/>
  <c r="L23" i="10"/>
  <c r="N23" i="10" s="1"/>
  <c r="M22" i="10"/>
  <c r="L22" i="10"/>
  <c r="N22" i="10" s="1"/>
  <c r="M21" i="10"/>
  <c r="L21" i="10"/>
  <c r="N21" i="10" s="1"/>
  <c r="M20" i="10"/>
  <c r="L20" i="10"/>
  <c r="N20" i="10" s="1"/>
  <c r="M19" i="10"/>
  <c r="L19" i="10"/>
  <c r="N19" i="10" s="1"/>
  <c r="M18" i="10"/>
  <c r="L18" i="10"/>
  <c r="N18" i="10" s="1"/>
  <c r="M17" i="10"/>
  <c r="L17" i="10"/>
  <c r="N17" i="10" s="1"/>
  <c r="M16" i="10"/>
  <c r="L16" i="10"/>
  <c r="N16" i="10" s="1"/>
  <c r="M15" i="10"/>
  <c r="L15" i="10"/>
  <c r="N15" i="10" s="1"/>
  <c r="M14" i="10"/>
  <c r="L14" i="10"/>
  <c r="N14" i="10" s="1"/>
  <c r="M13" i="10"/>
  <c r="L13" i="10"/>
  <c r="N13" i="10" s="1"/>
  <c r="M12" i="10"/>
  <c r="L12" i="10"/>
  <c r="N12" i="10" s="1"/>
  <c r="M11" i="10"/>
  <c r="L11" i="10"/>
  <c r="N11" i="10" s="1"/>
  <c r="M10" i="10"/>
  <c r="L10" i="10"/>
  <c r="N10" i="10" s="1"/>
  <c r="M9" i="10"/>
  <c r="L9" i="10"/>
  <c r="N9" i="10" s="1"/>
  <c r="M8" i="10"/>
  <c r="L8" i="10"/>
  <c r="N8" i="10" s="1"/>
  <c r="M7" i="10"/>
  <c r="L7" i="10"/>
  <c r="N7" i="10" s="1"/>
  <c r="M6" i="10"/>
  <c r="L6" i="10"/>
  <c r="N6" i="10" s="1"/>
  <c r="M5" i="10"/>
  <c r="L5" i="10"/>
  <c r="N5" i="10" s="1"/>
  <c r="M4" i="10"/>
  <c r="L4" i="10"/>
  <c r="N4" i="10" s="1"/>
  <c r="M3" i="10"/>
  <c r="L3" i="10"/>
  <c r="N3" i="10" s="1"/>
  <c r="L28" i="9"/>
  <c r="M3" i="9"/>
  <c r="E28" i="9"/>
  <c r="M4" i="9"/>
  <c r="M5" i="9"/>
  <c r="L3" i="9"/>
  <c r="N3" i="9"/>
  <c r="L4" i="9"/>
  <c r="N4" i="9"/>
  <c r="L5" i="9"/>
  <c r="N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L27" i="9"/>
  <c r="N27" i="9"/>
  <c r="L26" i="9"/>
  <c r="N26" i="9"/>
  <c r="L25" i="9"/>
  <c r="N25" i="9"/>
  <c r="L24" i="9"/>
  <c r="N24" i="9"/>
  <c r="L23" i="9"/>
  <c r="N23" i="9"/>
  <c r="L22" i="9"/>
  <c r="N22" i="9"/>
  <c r="L21" i="9"/>
  <c r="N21" i="9"/>
  <c r="L20" i="9"/>
  <c r="N20" i="9"/>
  <c r="L19" i="9"/>
  <c r="N19" i="9"/>
  <c r="L18" i="9"/>
  <c r="N18" i="9"/>
  <c r="L17" i="9"/>
  <c r="N17" i="9"/>
  <c r="L16" i="9"/>
  <c r="N16" i="9"/>
  <c r="L15" i="9"/>
  <c r="N15" i="9"/>
  <c r="L14" i="9"/>
  <c r="N14" i="9"/>
  <c r="L13" i="9"/>
  <c r="N13" i="9"/>
  <c r="L12" i="9"/>
  <c r="N12" i="9"/>
  <c r="L11" i="9"/>
  <c r="N11" i="9"/>
  <c r="L10" i="9"/>
  <c r="N10" i="9"/>
  <c r="L9" i="9"/>
  <c r="N9" i="9"/>
  <c r="L8" i="9"/>
  <c r="N8" i="9"/>
  <c r="L7" i="9"/>
  <c r="N7" i="9"/>
  <c r="L6" i="9"/>
  <c r="N6" i="9"/>
  <c r="G28" i="10"/>
  <c r="F28" i="9"/>
  <c r="I28" i="10"/>
  <c r="J28" i="10"/>
  <c r="H28" i="10"/>
  <c r="E28" i="10"/>
  <c r="K28" i="10"/>
  <c r="F28" i="10"/>
  <c r="K28" i="9"/>
  <c r="L29" i="9"/>
  <c r="M29" i="9"/>
  <c r="J28" i="9"/>
  <c r="G28" i="9"/>
  <c r="H28" i="9"/>
  <c r="I28" i="9"/>
  <c r="J48" i="2"/>
  <c r="G48" i="2"/>
  <c r="D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M4" i="2"/>
  <c r="L4" i="2"/>
  <c r="M3" i="2"/>
  <c r="M48" i="2"/>
  <c r="L3" i="2"/>
  <c r="L48" i="2"/>
  <c r="Q3" i="1"/>
  <c r="P3" i="1"/>
  <c r="I28" i="18" l="1"/>
  <c r="J28" i="18"/>
  <c r="E28" i="18"/>
  <c r="K28" i="18"/>
  <c r="H28" i="18"/>
  <c r="F28" i="18"/>
  <c r="H28" i="17"/>
  <c r="I28" i="17"/>
  <c r="J28" i="17"/>
  <c r="E28" i="17"/>
  <c r="K28" i="17"/>
  <c r="F28" i="17"/>
  <c r="G28" i="17"/>
  <c r="I28" i="16"/>
  <c r="J28" i="16"/>
  <c r="E28" i="16"/>
  <c r="K28" i="16"/>
  <c r="F28" i="16"/>
  <c r="G28" i="16"/>
  <c r="L29" i="10"/>
  <c r="M29" i="10" s="1"/>
  <c r="J28" i="15"/>
  <c r="E28" i="15"/>
  <c r="K28" i="15"/>
  <c r="F28" i="15"/>
  <c r="G28" i="15"/>
  <c r="L29" i="18" l="1"/>
  <c r="M29" i="18" s="1"/>
  <c r="L29" i="17"/>
  <c r="M29" i="17" s="1"/>
  <c r="L29" i="16"/>
  <c r="M29" i="16" s="1"/>
  <c r="L29" i="15"/>
  <c r="M29" i="15" s="1"/>
</calcChain>
</file>

<file path=xl/sharedStrings.xml><?xml version="1.0" encoding="utf-8"?>
<sst xmlns="http://schemas.openxmlformats.org/spreadsheetml/2006/main" count="979" uniqueCount="264">
  <si>
    <t>Магазин</t>
  </si>
  <si>
    <t>Город магазина</t>
  </si>
  <si>
    <t>Склад обслуживания вариант 1</t>
  </si>
  <si>
    <t>Склад обслуживания вариант 2</t>
  </si>
  <si>
    <t>Прямое обслуживание с Некрасовки</t>
  </si>
  <si>
    <t>Сумма вариантов</t>
  </si>
  <si>
    <t>Итоговый пробег груза</t>
  </si>
  <si>
    <t>Статус магазина</t>
  </si>
  <si>
    <t>Принимаем вариант?</t>
  </si>
  <si>
    <t>Город склада</t>
  </si>
  <si>
    <t>Расстояние от Некрасовки до склада</t>
  </si>
  <si>
    <t>Расстояние от склада до магазина</t>
  </si>
  <si>
    <t>KHLH Адлер ТЦ Сити Плаза</t>
  </si>
  <si>
    <t>действующий</t>
  </si>
  <si>
    <t>Адлер</t>
  </si>
  <si>
    <t>KHLH Анапа ТЦ Красная Площадь</t>
  </si>
  <si>
    <t>Анапа</t>
  </si>
  <si>
    <t>KHLH Ангарск ТЦ Фестиваль</t>
  </si>
  <si>
    <t>Ангарск</t>
  </si>
  <si>
    <t>KHLH Армавир ТЦ Красная Площадь</t>
  </si>
  <si>
    <t>Армавир</t>
  </si>
  <si>
    <t>KHLH Архангельск ТЦ Титан Арена</t>
  </si>
  <si>
    <t>Архангельск</t>
  </si>
  <si>
    <t>KHLH Астрахань ТЦ Ярмарка</t>
  </si>
  <si>
    <t>Астрахань</t>
  </si>
  <si>
    <t>KHLH Барнаул ТЦ Арена</t>
  </si>
  <si>
    <t>Барнаул</t>
  </si>
  <si>
    <t>KHLH Владивосток ТЦ Калина Молл</t>
  </si>
  <si>
    <t>Владивосток</t>
  </si>
  <si>
    <t>KHLH Владивосток ТЦ Седанка Сити</t>
  </si>
  <si>
    <t>KHLH Волгоград Комсомольская 8</t>
  </si>
  <si>
    <t>Волгоград</t>
  </si>
  <si>
    <t>KHLH Волгоград ТРЦ Акварель</t>
  </si>
  <si>
    <t>KHLH Воронеж ТЦ Сити Град</t>
  </si>
  <si>
    <t>Воронеж</t>
  </si>
  <si>
    <t xml:space="preserve">KHLH Екатеринбург Мега Отрадное </t>
  </si>
  <si>
    <t>Екатеринбург</t>
  </si>
  <si>
    <t xml:space="preserve">KHLH Екатеринбург ТРЦ Пассаж </t>
  </si>
  <si>
    <t>KHLH Екатеринбург ТЦ Гринвич</t>
  </si>
  <si>
    <t>KHLH Иркутск ТЦ Сильвер Молл</t>
  </si>
  <si>
    <t>Иркутск</t>
  </si>
  <si>
    <t>KHLH Казань ТЦ Казань Молл</t>
  </si>
  <si>
    <t>Казань</t>
  </si>
  <si>
    <t xml:space="preserve">KHLH Казань ТЦ Сувар Плаза </t>
  </si>
  <si>
    <t xml:space="preserve">KHLH Казань Чистопольская 16/15 </t>
  </si>
  <si>
    <t>KHLH Кемерово Советский пр 50</t>
  </si>
  <si>
    <t>Кемерово</t>
  </si>
  <si>
    <t>KHLH Кемерово ТЦ Лапландия</t>
  </si>
  <si>
    <t>KHLH Краснодар ЖК Центральный</t>
  </si>
  <si>
    <t>Краснодар</t>
  </si>
  <si>
    <t>KHLH Краснодар Красная 86</t>
  </si>
  <si>
    <t>KHLH Краснодар ТРК СБС Мегамолл</t>
  </si>
  <si>
    <t>KHLH Краснодар ТЦ КП Атриум</t>
  </si>
  <si>
    <t>KHLH Краснодар ТЦ Красная Площадь</t>
  </si>
  <si>
    <t>KHLH Краснодар ТЦ Табрис Кубанская Н.</t>
  </si>
  <si>
    <t>KHLH Краснодар ТЦ Табрис Чекистов</t>
  </si>
  <si>
    <t>KHLH Красноярск Телевизорная 1</t>
  </si>
  <si>
    <t>Красноярск</t>
  </si>
  <si>
    <t>KHLH Красноярск ТЦ Планета</t>
  </si>
  <si>
    <t>KHLH Курск ТЦ МЕГАГРИН</t>
  </si>
  <si>
    <t>Курск</t>
  </si>
  <si>
    <t>KHLH Курск Централ Парк</t>
  </si>
  <si>
    <t>KHLH Липецк ТРЦ Ривьера</t>
  </si>
  <si>
    <t>Липецк</t>
  </si>
  <si>
    <t>KHLH Мск 1-я Тверская-Ямская 8</t>
  </si>
  <si>
    <t>Мск</t>
  </si>
  <si>
    <t>KHLH Мск 3-я Парковая 41А</t>
  </si>
  <si>
    <t>KHLH Мск Внуково Аутлет</t>
  </si>
  <si>
    <t>KHLH Мск Гончарная 38</t>
  </si>
  <si>
    <t>KHLH Мск Комсомольский пр, 44</t>
  </si>
  <si>
    <t>KHLH Мск Ленинградский пр 62</t>
  </si>
  <si>
    <t>KHLH Мск Ленинский пр 68</t>
  </si>
  <si>
    <t>KHLH Мск Мира пр 112</t>
  </si>
  <si>
    <t>KHLH Мск Мясницкая 14/2</t>
  </si>
  <si>
    <t>KHLH Мск Покровка 12</t>
  </si>
  <si>
    <t>KHLH Мск Пятницкая 5</t>
  </si>
  <si>
    <t>KHLH Мск ТЦ Авиапарк</t>
  </si>
  <si>
    <t>KHLH Мск ТЦ Белая Дача Аутлет</t>
  </si>
  <si>
    <t>KHLH Мск ТЦ Вегас Кунцево</t>
  </si>
  <si>
    <t>KHLH Мск ТЦ Дисконт-центр Орджоникидзе 11</t>
  </si>
  <si>
    <t>KHLH Мск ТЦ Европолис</t>
  </si>
  <si>
    <t>KHLH Мск ТЦ Митино</t>
  </si>
  <si>
    <t>KHLH Мск ТЦ Мозаика</t>
  </si>
  <si>
    <t>KHLH Мск ТЦ Новая Рига Аутлет</t>
  </si>
  <si>
    <t>KHLH Мск ТЦ Океания</t>
  </si>
  <si>
    <t>KHLH Мск ТЦ Ривьера</t>
  </si>
  <si>
    <t>KHLH Мск ТЦ Рига Молл</t>
  </si>
  <si>
    <t>KHLH Мск ТЦ Саларис</t>
  </si>
  <si>
    <t>KHLH Мск ТЦ Хорошо</t>
  </si>
  <si>
    <t>KHLH Мурманск ТЦ Мурманск Молл</t>
  </si>
  <si>
    <t>Мурманск</t>
  </si>
  <si>
    <t>KHLH Мурманск ТЦ Северное Нагорное</t>
  </si>
  <si>
    <t>KHLH Нижневартовск Югра Молл</t>
  </si>
  <si>
    <t>Нижневартовск</t>
  </si>
  <si>
    <t>KHLH Н-Новгород Нижне-Волжская</t>
  </si>
  <si>
    <t>Н</t>
  </si>
  <si>
    <t xml:space="preserve">KHLH Н-Новгород ТЦ Лобачевский Плаза </t>
  </si>
  <si>
    <t xml:space="preserve">KHLH Н-Новгород ТЦ Фантастика </t>
  </si>
  <si>
    <t>KHLH Новокузнецк ТЦ Планета</t>
  </si>
  <si>
    <t>Новокузнецк</t>
  </si>
  <si>
    <t>KHLH Новороссийск ТЦ Красная Площадь</t>
  </si>
  <si>
    <t>Новороссийск</t>
  </si>
  <si>
    <t>KHLH Новороссийск ТЦ Красная Площадь 2</t>
  </si>
  <si>
    <t>KHLH Новосибирск Аура</t>
  </si>
  <si>
    <t>Новосибирск</t>
  </si>
  <si>
    <t>KHLH Новосибирск Красный пр 30</t>
  </si>
  <si>
    <t>KHLH Новосибирск Ройял Парк</t>
  </si>
  <si>
    <t>KHLH Новосибирск ТЦ Сибирский Молл</t>
  </si>
  <si>
    <t>KHLH Новый Уренгой Солнечный</t>
  </si>
  <si>
    <t>Новый</t>
  </si>
  <si>
    <t>KHLH Омск Ленина 14</t>
  </si>
  <si>
    <t>Омск</t>
  </si>
  <si>
    <t>KHLH Оренбург ТЦ Армада</t>
  </si>
  <si>
    <t>Оренбург</t>
  </si>
  <si>
    <t>KHLH Пенза ТЦ Коллаж</t>
  </si>
  <si>
    <t>Пенза</t>
  </si>
  <si>
    <t>KHLH Пермь Революции 21</t>
  </si>
  <si>
    <t>Пермь</t>
  </si>
  <si>
    <t>KHLH Петрозаводск ТЦ Лотос Плаза</t>
  </si>
  <si>
    <t>Петрозаводск</t>
  </si>
  <si>
    <t>KHLH Пушкино ТЦ Пушкино Парк</t>
  </si>
  <si>
    <t>Пушкино</t>
  </si>
  <si>
    <t>KHLH Ростов Б.Садовая 102</t>
  </si>
  <si>
    <t>Ростов</t>
  </si>
  <si>
    <t>KHLH Ростов ТРК МЕГАМАГ</t>
  </si>
  <si>
    <t>KHLH Ростов ТЦ Горизонт</t>
  </si>
  <si>
    <t xml:space="preserve">KHLH Самара Ленинградская 29 </t>
  </si>
  <si>
    <t>Самара</t>
  </si>
  <si>
    <t xml:space="preserve">KHLH Самара ТЦ Аврора Молл </t>
  </si>
  <si>
    <t xml:space="preserve">KHLH Самара ТЦ Космопорт </t>
  </si>
  <si>
    <t>KHLH Саратов Кирова 27</t>
  </si>
  <si>
    <t>Саратов</t>
  </si>
  <si>
    <t>KHLH Саратов ТЦ Триумф</t>
  </si>
  <si>
    <t>KHLH Сочи ТЦ МореМолл</t>
  </si>
  <si>
    <t>Сочи</t>
  </si>
  <si>
    <t>KHLH Спб 1-я Линия 44</t>
  </si>
  <si>
    <t>Спб</t>
  </si>
  <si>
    <t>KHLH Спб ЖК Парадный</t>
  </si>
  <si>
    <t>KHLH Спб Каменноостровский пр 18/11</t>
  </si>
  <si>
    <t>KHLH Спб Невский проспект 158</t>
  </si>
  <si>
    <t>KHLH Спб Правды 1/11</t>
  </si>
  <si>
    <t>KHLH Спб ТЦ Лето</t>
  </si>
  <si>
    <t>KHLH Спб ТЦ Меркурий</t>
  </si>
  <si>
    <t>KHLH Спб ТЦ Охта Молл</t>
  </si>
  <si>
    <t>KHLH Спб ТЦ Пулково Аутлет</t>
  </si>
  <si>
    <t>KHLH Спб ТЦ Радуга</t>
  </si>
  <si>
    <t>KHLH Ставрополь ТЦ Космос</t>
  </si>
  <si>
    <t>Ставрополь</t>
  </si>
  <si>
    <t>KHLH Сургут ТЦ Аура</t>
  </si>
  <si>
    <t>Сургут</t>
  </si>
  <si>
    <t>KHLH Сургут ТЦ СитиМолл</t>
  </si>
  <si>
    <t>KHLH Тольятти ТЦ Парк Хаус</t>
  </si>
  <si>
    <t>Тольятти</t>
  </si>
  <si>
    <t>KHLH Тольятти ТЦ Русь на Волге</t>
  </si>
  <si>
    <t xml:space="preserve">KHLH Томск ТРЦ Изумрудный Город </t>
  </si>
  <si>
    <t>Томск</t>
  </si>
  <si>
    <t>KHLH Туапсе ТЦ Красная площадь</t>
  </si>
  <si>
    <t>Туапсе</t>
  </si>
  <si>
    <t xml:space="preserve">KHLH Тюмень ТЦ Гудвин </t>
  </si>
  <si>
    <t>Тюмень</t>
  </si>
  <si>
    <t xml:space="preserve">KHLH Уфа Октября пр. 70 </t>
  </si>
  <si>
    <t>Уфа</t>
  </si>
  <si>
    <t xml:space="preserve">KHLH Уфа ТЦ Планета </t>
  </si>
  <si>
    <t>KHLH Хабаровск ТЦ Броско Молл</t>
  </si>
  <si>
    <t>Хабаровск</t>
  </si>
  <si>
    <t>KHLH Ханты-Мансийск Чехова 27</t>
  </si>
  <si>
    <t>Ханты</t>
  </si>
  <si>
    <t xml:space="preserve">KHLH Челябинск Космос </t>
  </si>
  <si>
    <t>Челябинск</t>
  </si>
  <si>
    <t xml:space="preserve">KHLH Челябинск ТЦ Горки </t>
  </si>
  <si>
    <t xml:space="preserve">KHLH Челябинск Цвиллинга 36 </t>
  </si>
  <si>
    <t>KHLH Якутск ТЦ СахаЭкспоЦентр</t>
  </si>
  <si>
    <t>Якутск</t>
  </si>
  <si>
    <t>KHLH Ярославль ТЦ Аура</t>
  </si>
  <si>
    <t>Ярославль</t>
  </si>
  <si>
    <t>KHLHD Мск Мясницкая 10</t>
  </si>
  <si>
    <t>KHLH Новосибирск Октябрьская, 49</t>
  </si>
  <si>
    <t>открытие 29.11.20</t>
  </si>
  <si>
    <t>KHLH Мск ТЦ МИЛЯ</t>
  </si>
  <si>
    <t>KHLH Мск МЕГА БЕЛАЯ ДАЧА</t>
  </si>
  <si>
    <t>открытие 11.12.20</t>
  </si>
  <si>
    <t>KHLH Краснодар МЕГА АДЫГЕЯ</t>
  </si>
  <si>
    <t>открытие 17.12.20</t>
  </si>
  <si>
    <t>KHLH Уфа МЕГА УФА</t>
  </si>
  <si>
    <t>октрытие 20.12.20</t>
  </si>
  <si>
    <t>KHLH Ульяновск АКВАМОЛЛ</t>
  </si>
  <si>
    <t>октрытие 23.12.20</t>
  </si>
  <si>
    <t>Ульяновск</t>
  </si>
  <si>
    <t>KHLH Омск МЕГА</t>
  </si>
  <si>
    <t>открытие 13.01.21</t>
  </si>
  <si>
    <t>KHLH ВОРОНЕЖ Галерея ЧИЖОВА</t>
  </si>
  <si>
    <t>открытие 14.01.21</t>
  </si>
  <si>
    <t>ВОРОНЕЖ</t>
  </si>
  <si>
    <t>KHLH Киров МАКСИ</t>
  </si>
  <si>
    <t>открытие 27.02.21</t>
  </si>
  <si>
    <t>Киров</t>
  </si>
  <si>
    <t>KHLH Мск Сокольники</t>
  </si>
  <si>
    <t>открытие 01.03.21</t>
  </si>
  <si>
    <t>KHLH Пермь ТЦ Планета</t>
  </si>
  <si>
    <t>открытие 16.04.21</t>
  </si>
  <si>
    <t>KHLH НЯГАНЬ Оазис Плаза</t>
  </si>
  <si>
    <t>открытие 21.05.21</t>
  </si>
  <si>
    <t>НЯГАНЬ</t>
  </si>
  <si>
    <t>Склад обслуживания вариант Новосибирск</t>
  </si>
  <si>
    <t>Склад обслуживания вариант Екатеринбург</t>
  </si>
  <si>
    <t>Расстояние от Некрасовки до склада Новосиб</t>
  </si>
  <si>
    <t>Расстояние от склада Новосиб до магазина</t>
  </si>
  <si>
    <t>Расстояние от Некрасовки до склада Екат</t>
  </si>
  <si>
    <t>Расстояние от склада Екат до магазина</t>
  </si>
  <si>
    <t>Новый Уренгой</t>
  </si>
  <si>
    <t>ИТОГО</t>
  </si>
  <si>
    <t>Торговые точки</t>
  </si>
  <si>
    <t xml:space="preserve">Город </t>
  </si>
  <si>
    <t>Нягань</t>
  </si>
  <si>
    <t>Средняя нагрузка</t>
  </si>
  <si>
    <t>ОК?</t>
  </si>
  <si>
    <t>Сб</t>
  </si>
  <si>
    <t>Вс</t>
  </si>
  <si>
    <t>Пн</t>
  </si>
  <si>
    <t>Вт</t>
  </si>
  <si>
    <t>Ср</t>
  </si>
  <si>
    <t>Чт</t>
  </si>
  <si>
    <t>Пт</t>
  </si>
  <si>
    <t>предел оптимизации</t>
  </si>
  <si>
    <t>Нагрузка на склад, ед. отгрузки =</t>
  </si>
  <si>
    <t>Разброс =</t>
  </si>
  <si>
    <t>ТТ №01</t>
  </si>
  <si>
    <t>ТТ №02</t>
  </si>
  <si>
    <t>ТТ №03</t>
  </si>
  <si>
    <t>ТТ №04</t>
  </si>
  <si>
    <t>ТТ №05</t>
  </si>
  <si>
    <t>ТТ №06</t>
  </si>
  <si>
    <t>ТТ №07</t>
  </si>
  <si>
    <t>ТТ №08</t>
  </si>
  <si>
    <t>ТТ №09</t>
  </si>
  <si>
    <t>ТТ №10</t>
  </si>
  <si>
    <t>ТТ №11</t>
  </si>
  <si>
    <t>ТТ №12</t>
  </si>
  <si>
    <t>ТТ №13</t>
  </si>
  <si>
    <t>ТТ №14</t>
  </si>
  <si>
    <t>ТТ №15</t>
  </si>
  <si>
    <t>ТТ №16</t>
  </si>
  <si>
    <t>ТТ №17</t>
  </si>
  <si>
    <t>ТТ №18</t>
  </si>
  <si>
    <t>ТТ №19</t>
  </si>
  <si>
    <t>ТТ №20</t>
  </si>
  <si>
    <t>ТТ №21</t>
  </si>
  <si>
    <t>ТТ №22</t>
  </si>
  <si>
    <t>ТТ №23</t>
  </si>
  <si>
    <t>ТТ №24</t>
  </si>
  <si>
    <t>ТТ №25</t>
  </si>
  <si>
    <t xml:space="preserve">Оптимизация.          Варюхин С.Е.     2021 гг </t>
  </si>
  <si>
    <t>Explored 1318400 nodes (4632242 simplex iterations) in 32.42 seconds</t>
  </si>
  <si>
    <t>План поставок на неделю</t>
  </si>
  <si>
    <t>Ожидаемые продажи, ед.</t>
  </si>
  <si>
    <t>Плановое число поставок</t>
  </si>
  <si>
    <t>Реальное число поставок</t>
  </si>
  <si>
    <t>Величина одной поставки, ед.</t>
  </si>
  <si>
    <t>Контроль поставок. Если все числа меньше или равны 1, поставки разделены хотя бы одним днем.</t>
  </si>
  <si>
    <t>Total time (CPU seconds):       28.80   (Wallclock seconds):       28.80</t>
  </si>
  <si>
    <t>Explored 3082347 nodes (9084894 simplex iterations) in 92.00 seconds</t>
  </si>
  <si>
    <t>Total time (CPU seconds):       55.17   (Wallclock seconds):       55.17</t>
  </si>
  <si>
    <t>Total time (CPU seconds):       26.48   (Wallclock seconds):       26.48</t>
  </si>
  <si>
    <t>Explored 8220 nodes (55476 simplex iterations) in 0.60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</si>
</sst>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C00000"/>
      <name val="Calibri"/>
      <family val="2"/>
      <charset val="204"/>
    </font>
    <font>
      <b/>
      <sz val="9"/>
      <color theme="0" tint="-4.9989318521683403E-2"/>
      <name val="Calibri"/>
      <family val="2"/>
      <charset val="204"/>
      <scheme val="minor"/>
    </font>
    <font>
      <b/>
      <sz val="24"/>
      <color theme="0" tint="-4.9989318521683403E-2"/>
      <name val="Calibri"/>
      <family val="2"/>
      <charset val="204"/>
      <scheme val="minor"/>
    </font>
    <font>
      <sz val="18"/>
      <color rgb="FF002060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E2F0D9"/>
        <bgColor rgb="FFEDEDED"/>
      </patternFill>
    </fill>
    <fill>
      <patternFill patternType="solid">
        <fgColor rgb="FFDEEBF7"/>
        <bgColor rgb="FFEDEDED"/>
      </patternFill>
    </fill>
    <fill>
      <patternFill patternType="solid">
        <fgColor rgb="FFEDEDED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EDEDED"/>
      </patternFill>
    </fill>
    <fill>
      <patternFill patternType="solid">
        <fgColor rgb="FFFFFF66"/>
        <bgColor rgb="FFFFD966"/>
      </patternFill>
    </fill>
    <fill>
      <patternFill patternType="solid">
        <fgColor rgb="FFFFD966"/>
        <bgColor rgb="FFFFFF66"/>
      </patternFill>
    </fill>
    <fill>
      <patternFill patternType="solid">
        <fgColor rgb="FFC5E0B4"/>
        <bgColor rgb="FFE2F0D9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rgb="FFFFD96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rgb="FFFFD966"/>
      </patternFill>
    </fill>
    <fill>
      <patternFill patternType="solid">
        <fgColor theme="4" tint="0.59999389629810485"/>
        <bgColor rgb="FFFFD966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4" tint="0.39997558519241921"/>
        <bgColor rgb="FFFFD96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0" fillId="4" borderId="1" xfId="0" applyFill="1" applyBorder="1"/>
    <xf numFmtId="3" fontId="0" fillId="4" borderId="1" xfId="0" applyNumberFormat="1" applyFill="1" applyBorder="1"/>
    <xf numFmtId="3" fontId="0" fillId="0" borderId="1" xfId="0" applyNumberFormat="1" applyBorder="1"/>
    <xf numFmtId="0" fontId="2" fillId="5" borderId="1" xfId="0" applyFont="1" applyFill="1" applyBorder="1"/>
    <xf numFmtId="3" fontId="3" fillId="5" borderId="1" xfId="0" applyNumberFormat="1" applyFont="1" applyFill="1" applyBorder="1"/>
    <xf numFmtId="0" fontId="1" fillId="0" borderId="0" xfId="0" applyFont="1" applyAlignment="1">
      <alignment horizontal="right"/>
    </xf>
    <xf numFmtId="0" fontId="2" fillId="9" borderId="0" xfId="0" applyFont="1" applyFill="1" applyAlignment="1">
      <alignment horizontal="right"/>
    </xf>
    <xf numFmtId="0" fontId="7" fillId="12" borderId="0" xfId="0" applyFont="1" applyFill="1" applyAlignment="1">
      <alignment horizontal="left"/>
    </xf>
    <xf numFmtId="0" fontId="8" fillId="12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0" fillId="13" borderId="0" xfId="0" applyFill="1"/>
    <xf numFmtId="0" fontId="1" fillId="13" borderId="0" xfId="0" applyFont="1" applyFill="1" applyAlignment="1">
      <alignment horizontal="right"/>
    </xf>
    <xf numFmtId="0" fontId="12" fillId="0" borderId="0" xfId="0" applyFont="1"/>
    <xf numFmtId="0" fontId="13" fillId="0" borderId="1" xfId="0" applyFont="1" applyBorder="1" applyAlignment="1">
      <alignment horizontal="center" vertical="top" wrapText="1"/>
    </xf>
    <xf numFmtId="3" fontId="1" fillId="13" borderId="1" xfId="0" applyNumberFormat="1" applyFont="1" applyFill="1" applyBorder="1"/>
    <xf numFmtId="164" fontId="5" fillId="9" borderId="0" xfId="0" applyNumberFormat="1" applyFont="1" applyFill="1" applyAlignment="1">
      <alignment horizontal="right"/>
    </xf>
    <xf numFmtId="3" fontId="1" fillId="8" borderId="1" xfId="0" applyNumberFormat="1" applyFont="1" applyFill="1" applyBorder="1"/>
    <xf numFmtId="0" fontId="1" fillId="8" borderId="0" xfId="0" applyFont="1" applyFill="1" applyAlignment="1">
      <alignment horizontal="left"/>
    </xf>
    <xf numFmtId="0" fontId="12" fillId="0" borderId="1" xfId="0" applyFont="1" applyBorder="1"/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2" fillId="0" borderId="1" xfId="0" applyNumberFormat="1" applyFont="1" applyBorder="1"/>
    <xf numFmtId="0" fontId="12" fillId="10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/>
    </xf>
    <xf numFmtId="10" fontId="5" fillId="9" borderId="0" xfId="1" applyNumberFormat="1" applyFont="1" applyFill="1" applyAlignment="1">
      <alignment horizontal="left"/>
    </xf>
    <xf numFmtId="0" fontId="14" fillId="0" borderId="0" xfId="0" applyFont="1"/>
    <xf numFmtId="0" fontId="12" fillId="16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6" fillId="12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66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zoomScaleNormal="100" workbookViewId="0">
      <selection activeCell="C63" sqref="C63"/>
    </sheetView>
  </sheetViews>
  <sheetFormatPr defaultColWidth="8.453125" defaultRowHeight="14.75" x14ac:dyDescent="0.75"/>
  <cols>
    <col min="1" max="1" width="58.5" customWidth="1"/>
    <col min="2" max="2" width="16.54296875" customWidth="1"/>
    <col min="3" max="16" width="14.54296875" customWidth="1"/>
    <col min="17" max="17" width="22.58984375" customWidth="1"/>
  </cols>
  <sheetData>
    <row r="1" spans="1:17" s="1" customFormat="1" ht="14.45" customHeight="1" x14ac:dyDescent="0.75">
      <c r="A1" s="44" t="s">
        <v>0</v>
      </c>
      <c r="C1" s="44" t="s">
        <v>1</v>
      </c>
      <c r="D1" s="44" t="s">
        <v>2</v>
      </c>
      <c r="E1" s="44"/>
      <c r="F1" s="44"/>
      <c r="G1" s="44"/>
      <c r="H1" s="44" t="s">
        <v>3</v>
      </c>
      <c r="I1" s="44"/>
      <c r="J1" s="44"/>
      <c r="K1" s="44"/>
      <c r="L1" s="44" t="s">
        <v>4</v>
      </c>
      <c r="M1" s="44"/>
      <c r="N1" s="44"/>
      <c r="O1" s="44"/>
      <c r="P1" s="44" t="s">
        <v>5</v>
      </c>
      <c r="Q1" s="44" t="s">
        <v>6</v>
      </c>
    </row>
    <row r="2" spans="1:17" ht="44.25" x14ac:dyDescent="0.75">
      <c r="A2" s="44"/>
      <c r="B2" s="1" t="s">
        <v>7</v>
      </c>
      <c r="C2" s="44"/>
      <c r="D2" s="1" t="s">
        <v>8</v>
      </c>
      <c r="E2" s="1" t="s">
        <v>9</v>
      </c>
      <c r="F2" s="1" t="s">
        <v>10</v>
      </c>
      <c r="G2" s="1" t="s">
        <v>11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8</v>
      </c>
      <c r="M2" s="1" t="s">
        <v>9</v>
      </c>
      <c r="N2" s="1" t="s">
        <v>10</v>
      </c>
      <c r="O2" s="1" t="s">
        <v>11</v>
      </c>
      <c r="P2" s="44"/>
      <c r="Q2" s="44"/>
    </row>
    <row r="3" spans="1:17" x14ac:dyDescent="0.75">
      <c r="A3" t="s">
        <v>12</v>
      </c>
      <c r="B3" t="s">
        <v>13</v>
      </c>
      <c r="C3" t="s">
        <v>14</v>
      </c>
      <c r="P3">
        <f>D3+H3+L3</f>
        <v>0</v>
      </c>
      <c r="Q3">
        <f>D3*F3+D3*G3+H3*J3+H3*K3+L3*O3</f>
        <v>0</v>
      </c>
    </row>
    <row r="4" spans="1:17" x14ac:dyDescent="0.75">
      <c r="A4" t="s">
        <v>15</v>
      </c>
      <c r="B4" t="s">
        <v>13</v>
      </c>
      <c r="C4" t="s">
        <v>16</v>
      </c>
    </row>
    <row r="5" spans="1:17" x14ac:dyDescent="0.75">
      <c r="A5" t="s">
        <v>17</v>
      </c>
      <c r="B5" t="s">
        <v>13</v>
      </c>
      <c r="C5" t="s">
        <v>18</v>
      </c>
    </row>
    <row r="6" spans="1:17" x14ac:dyDescent="0.75">
      <c r="A6" t="s">
        <v>19</v>
      </c>
      <c r="B6" t="s">
        <v>13</v>
      </c>
      <c r="C6" t="s">
        <v>20</v>
      </c>
    </row>
    <row r="7" spans="1:17" x14ac:dyDescent="0.75">
      <c r="A7" t="s">
        <v>21</v>
      </c>
      <c r="B7" t="s">
        <v>13</v>
      </c>
      <c r="C7" t="s">
        <v>22</v>
      </c>
    </row>
    <row r="8" spans="1:17" x14ac:dyDescent="0.75">
      <c r="A8" t="s">
        <v>23</v>
      </c>
      <c r="B8" t="s">
        <v>13</v>
      </c>
      <c r="C8" t="s">
        <v>24</v>
      </c>
    </row>
    <row r="9" spans="1:17" x14ac:dyDescent="0.75">
      <c r="A9" t="s">
        <v>25</v>
      </c>
      <c r="B9" t="s">
        <v>13</v>
      </c>
      <c r="C9" t="s">
        <v>26</v>
      </c>
    </row>
    <row r="10" spans="1:17" x14ac:dyDescent="0.75">
      <c r="A10" t="s">
        <v>27</v>
      </c>
      <c r="B10" t="s">
        <v>13</v>
      </c>
      <c r="C10" t="s">
        <v>28</v>
      </c>
    </row>
    <row r="11" spans="1:17" x14ac:dyDescent="0.75">
      <c r="A11" t="s">
        <v>29</v>
      </c>
      <c r="B11" t="s">
        <v>13</v>
      </c>
      <c r="C11" t="s">
        <v>28</v>
      </c>
    </row>
    <row r="12" spans="1:17" x14ac:dyDescent="0.75">
      <c r="A12" t="s">
        <v>30</v>
      </c>
      <c r="B12" t="s">
        <v>13</v>
      </c>
      <c r="C12" t="s">
        <v>31</v>
      </c>
    </row>
    <row r="13" spans="1:17" x14ac:dyDescent="0.75">
      <c r="A13" t="s">
        <v>32</v>
      </c>
      <c r="B13" t="s">
        <v>13</v>
      </c>
      <c r="C13" t="s">
        <v>31</v>
      </c>
    </row>
    <row r="14" spans="1:17" x14ac:dyDescent="0.75">
      <c r="A14" t="s">
        <v>33</v>
      </c>
      <c r="B14" t="s">
        <v>13</v>
      </c>
      <c r="C14" t="s">
        <v>34</v>
      </c>
    </row>
    <row r="15" spans="1:17" x14ac:dyDescent="0.75">
      <c r="A15" t="s">
        <v>35</v>
      </c>
      <c r="B15" t="s">
        <v>13</v>
      </c>
      <c r="C15" t="s">
        <v>36</v>
      </c>
    </row>
    <row r="16" spans="1:17" x14ac:dyDescent="0.75">
      <c r="A16" t="s">
        <v>37</v>
      </c>
      <c r="B16" t="s">
        <v>13</v>
      </c>
      <c r="C16" t="s">
        <v>36</v>
      </c>
    </row>
    <row r="17" spans="1:3" x14ac:dyDescent="0.75">
      <c r="A17" t="s">
        <v>38</v>
      </c>
      <c r="B17" t="s">
        <v>13</v>
      </c>
      <c r="C17" t="s">
        <v>36</v>
      </c>
    </row>
    <row r="18" spans="1:3" x14ac:dyDescent="0.75">
      <c r="A18" t="s">
        <v>39</v>
      </c>
      <c r="B18" t="s">
        <v>13</v>
      </c>
      <c r="C18" t="s">
        <v>40</v>
      </c>
    </row>
    <row r="19" spans="1:3" x14ac:dyDescent="0.75">
      <c r="A19" t="s">
        <v>41</v>
      </c>
      <c r="B19" t="s">
        <v>13</v>
      </c>
      <c r="C19" t="s">
        <v>42</v>
      </c>
    </row>
    <row r="20" spans="1:3" x14ac:dyDescent="0.75">
      <c r="A20" t="s">
        <v>43</v>
      </c>
      <c r="B20" t="s">
        <v>13</v>
      </c>
      <c r="C20" t="s">
        <v>42</v>
      </c>
    </row>
    <row r="21" spans="1:3" x14ac:dyDescent="0.75">
      <c r="A21" t="s">
        <v>44</v>
      </c>
      <c r="B21" t="s">
        <v>13</v>
      </c>
      <c r="C21" t="s">
        <v>42</v>
      </c>
    </row>
    <row r="22" spans="1:3" x14ac:dyDescent="0.75">
      <c r="A22" t="s">
        <v>45</v>
      </c>
      <c r="B22" t="s">
        <v>13</v>
      </c>
      <c r="C22" t="s">
        <v>46</v>
      </c>
    </row>
    <row r="23" spans="1:3" x14ac:dyDescent="0.75">
      <c r="A23" t="s">
        <v>47</v>
      </c>
      <c r="B23" t="s">
        <v>13</v>
      </c>
      <c r="C23" t="s">
        <v>46</v>
      </c>
    </row>
    <row r="24" spans="1:3" x14ac:dyDescent="0.75">
      <c r="A24" t="s">
        <v>48</v>
      </c>
      <c r="B24" t="s">
        <v>13</v>
      </c>
      <c r="C24" t="s">
        <v>49</v>
      </c>
    </row>
    <row r="25" spans="1:3" x14ac:dyDescent="0.75">
      <c r="A25" t="s">
        <v>50</v>
      </c>
      <c r="B25" t="s">
        <v>13</v>
      </c>
      <c r="C25" t="s">
        <v>49</v>
      </c>
    </row>
    <row r="26" spans="1:3" x14ac:dyDescent="0.75">
      <c r="A26" t="s">
        <v>51</v>
      </c>
      <c r="B26" t="s">
        <v>13</v>
      </c>
      <c r="C26" t="s">
        <v>49</v>
      </c>
    </row>
    <row r="27" spans="1:3" x14ac:dyDescent="0.75">
      <c r="A27" t="s">
        <v>52</v>
      </c>
      <c r="B27" t="s">
        <v>13</v>
      </c>
      <c r="C27" t="s">
        <v>49</v>
      </c>
    </row>
    <row r="28" spans="1:3" x14ac:dyDescent="0.75">
      <c r="A28" t="s">
        <v>53</v>
      </c>
      <c r="B28" t="s">
        <v>13</v>
      </c>
      <c r="C28" t="s">
        <v>49</v>
      </c>
    </row>
    <row r="29" spans="1:3" x14ac:dyDescent="0.75">
      <c r="A29" t="s">
        <v>54</v>
      </c>
      <c r="B29" t="s">
        <v>13</v>
      </c>
      <c r="C29" t="s">
        <v>49</v>
      </c>
    </row>
    <row r="30" spans="1:3" x14ac:dyDescent="0.75">
      <c r="A30" t="s">
        <v>55</v>
      </c>
      <c r="B30" t="s">
        <v>13</v>
      </c>
      <c r="C30" t="s">
        <v>49</v>
      </c>
    </row>
    <row r="31" spans="1:3" x14ac:dyDescent="0.75">
      <c r="A31" t="s">
        <v>56</v>
      </c>
      <c r="B31" t="s">
        <v>13</v>
      </c>
      <c r="C31" t="s">
        <v>57</v>
      </c>
    </row>
    <row r="32" spans="1:3" x14ac:dyDescent="0.75">
      <c r="A32" t="s">
        <v>58</v>
      </c>
      <c r="B32" t="s">
        <v>13</v>
      </c>
      <c r="C32" t="s">
        <v>57</v>
      </c>
    </row>
    <row r="33" spans="1:3" x14ac:dyDescent="0.75">
      <c r="A33" t="s">
        <v>59</v>
      </c>
      <c r="B33" t="s">
        <v>13</v>
      </c>
      <c r="C33" t="s">
        <v>60</v>
      </c>
    </row>
    <row r="34" spans="1:3" x14ac:dyDescent="0.75">
      <c r="A34" t="s">
        <v>61</v>
      </c>
      <c r="B34" t="s">
        <v>13</v>
      </c>
      <c r="C34" t="s">
        <v>60</v>
      </c>
    </row>
    <row r="35" spans="1:3" x14ac:dyDescent="0.75">
      <c r="A35" t="s">
        <v>62</v>
      </c>
      <c r="B35" t="s">
        <v>13</v>
      </c>
      <c r="C35" t="s">
        <v>63</v>
      </c>
    </row>
    <row r="36" spans="1:3" x14ac:dyDescent="0.75">
      <c r="A36" t="s">
        <v>64</v>
      </c>
      <c r="B36" t="s">
        <v>13</v>
      </c>
      <c r="C36" t="s">
        <v>65</v>
      </c>
    </row>
    <row r="37" spans="1:3" x14ac:dyDescent="0.75">
      <c r="A37" t="s">
        <v>66</v>
      </c>
      <c r="B37" t="s">
        <v>13</v>
      </c>
      <c r="C37" t="s">
        <v>65</v>
      </c>
    </row>
    <row r="38" spans="1:3" x14ac:dyDescent="0.75">
      <c r="A38" t="s">
        <v>67</v>
      </c>
      <c r="B38" t="s">
        <v>13</v>
      </c>
      <c r="C38" t="s">
        <v>65</v>
      </c>
    </row>
    <row r="39" spans="1:3" x14ac:dyDescent="0.75">
      <c r="A39" t="s">
        <v>68</v>
      </c>
      <c r="B39" t="s">
        <v>13</v>
      </c>
      <c r="C39" t="s">
        <v>65</v>
      </c>
    </row>
    <row r="40" spans="1:3" x14ac:dyDescent="0.75">
      <c r="A40" t="s">
        <v>69</v>
      </c>
      <c r="B40" t="s">
        <v>13</v>
      </c>
      <c r="C40" t="s">
        <v>65</v>
      </c>
    </row>
    <row r="41" spans="1:3" x14ac:dyDescent="0.75">
      <c r="A41" t="s">
        <v>70</v>
      </c>
      <c r="B41" t="s">
        <v>13</v>
      </c>
      <c r="C41" t="s">
        <v>65</v>
      </c>
    </row>
    <row r="42" spans="1:3" x14ac:dyDescent="0.75">
      <c r="A42" t="s">
        <v>71</v>
      </c>
      <c r="B42" t="s">
        <v>13</v>
      </c>
      <c r="C42" t="s">
        <v>65</v>
      </c>
    </row>
    <row r="43" spans="1:3" x14ac:dyDescent="0.75">
      <c r="A43" t="s">
        <v>72</v>
      </c>
      <c r="B43" t="s">
        <v>13</v>
      </c>
      <c r="C43" t="s">
        <v>65</v>
      </c>
    </row>
    <row r="44" spans="1:3" x14ac:dyDescent="0.75">
      <c r="A44" t="s">
        <v>73</v>
      </c>
      <c r="B44" t="s">
        <v>13</v>
      </c>
      <c r="C44" t="s">
        <v>65</v>
      </c>
    </row>
    <row r="45" spans="1:3" x14ac:dyDescent="0.75">
      <c r="A45" t="s">
        <v>74</v>
      </c>
      <c r="B45" t="s">
        <v>13</v>
      </c>
      <c r="C45" t="s">
        <v>65</v>
      </c>
    </row>
    <row r="46" spans="1:3" x14ac:dyDescent="0.75">
      <c r="A46" t="s">
        <v>75</v>
      </c>
      <c r="B46" t="s">
        <v>13</v>
      </c>
      <c r="C46" t="s">
        <v>65</v>
      </c>
    </row>
    <row r="47" spans="1:3" x14ac:dyDescent="0.75">
      <c r="A47" t="s">
        <v>76</v>
      </c>
      <c r="B47" t="s">
        <v>13</v>
      </c>
      <c r="C47" t="s">
        <v>65</v>
      </c>
    </row>
    <row r="48" spans="1:3" x14ac:dyDescent="0.75">
      <c r="A48" t="s">
        <v>77</v>
      </c>
      <c r="B48" t="s">
        <v>13</v>
      </c>
      <c r="C48" t="s">
        <v>65</v>
      </c>
    </row>
    <row r="49" spans="1:3" x14ac:dyDescent="0.75">
      <c r="A49" t="s">
        <v>78</v>
      </c>
      <c r="B49" t="s">
        <v>13</v>
      </c>
      <c r="C49" t="s">
        <v>65</v>
      </c>
    </row>
    <row r="50" spans="1:3" x14ac:dyDescent="0.75">
      <c r="A50" t="s">
        <v>79</v>
      </c>
      <c r="B50" t="s">
        <v>13</v>
      </c>
      <c r="C50" t="s">
        <v>65</v>
      </c>
    </row>
    <row r="51" spans="1:3" x14ac:dyDescent="0.75">
      <c r="A51" t="s">
        <v>80</v>
      </c>
      <c r="B51" t="s">
        <v>13</v>
      </c>
      <c r="C51" t="s">
        <v>65</v>
      </c>
    </row>
    <row r="52" spans="1:3" x14ac:dyDescent="0.75">
      <c r="A52" t="s">
        <v>81</v>
      </c>
      <c r="B52" t="s">
        <v>13</v>
      </c>
      <c r="C52" t="s">
        <v>65</v>
      </c>
    </row>
    <row r="53" spans="1:3" x14ac:dyDescent="0.75">
      <c r="A53" t="s">
        <v>82</v>
      </c>
      <c r="B53" t="s">
        <v>13</v>
      </c>
      <c r="C53" t="s">
        <v>65</v>
      </c>
    </row>
    <row r="54" spans="1:3" x14ac:dyDescent="0.75">
      <c r="A54" t="s">
        <v>83</v>
      </c>
      <c r="B54" t="s">
        <v>13</v>
      </c>
      <c r="C54" t="s">
        <v>65</v>
      </c>
    </row>
    <row r="55" spans="1:3" x14ac:dyDescent="0.75">
      <c r="A55" t="s">
        <v>84</v>
      </c>
      <c r="B55" t="s">
        <v>13</v>
      </c>
      <c r="C55" t="s">
        <v>65</v>
      </c>
    </row>
    <row r="56" spans="1:3" x14ac:dyDescent="0.75">
      <c r="A56" t="s">
        <v>85</v>
      </c>
      <c r="B56" t="s">
        <v>13</v>
      </c>
      <c r="C56" t="s">
        <v>65</v>
      </c>
    </row>
    <row r="57" spans="1:3" x14ac:dyDescent="0.75">
      <c r="A57" t="s">
        <v>86</v>
      </c>
      <c r="B57" t="s">
        <v>13</v>
      </c>
      <c r="C57" t="s">
        <v>65</v>
      </c>
    </row>
    <row r="58" spans="1:3" x14ac:dyDescent="0.75">
      <c r="A58" t="s">
        <v>87</v>
      </c>
      <c r="B58" t="s">
        <v>13</v>
      </c>
      <c r="C58" t="s">
        <v>65</v>
      </c>
    </row>
    <row r="59" spans="1:3" x14ac:dyDescent="0.75">
      <c r="A59" t="s">
        <v>88</v>
      </c>
      <c r="B59" t="s">
        <v>13</v>
      </c>
      <c r="C59" t="s">
        <v>65</v>
      </c>
    </row>
    <row r="60" spans="1:3" x14ac:dyDescent="0.75">
      <c r="A60" t="s">
        <v>89</v>
      </c>
      <c r="B60" t="s">
        <v>13</v>
      </c>
      <c r="C60" t="s">
        <v>90</v>
      </c>
    </row>
    <row r="61" spans="1:3" x14ac:dyDescent="0.75">
      <c r="A61" t="s">
        <v>91</v>
      </c>
      <c r="B61" t="s">
        <v>13</v>
      </c>
      <c r="C61" t="s">
        <v>90</v>
      </c>
    </row>
    <row r="62" spans="1:3" x14ac:dyDescent="0.75">
      <c r="A62" t="s">
        <v>92</v>
      </c>
      <c r="B62" t="s">
        <v>13</v>
      </c>
      <c r="C62" t="s">
        <v>93</v>
      </c>
    </row>
    <row r="63" spans="1:3" x14ac:dyDescent="0.75">
      <c r="A63" t="s">
        <v>94</v>
      </c>
      <c r="B63" t="s">
        <v>13</v>
      </c>
      <c r="C63" t="s">
        <v>95</v>
      </c>
    </row>
    <row r="64" spans="1:3" x14ac:dyDescent="0.75">
      <c r="A64" t="s">
        <v>96</v>
      </c>
      <c r="B64" t="s">
        <v>13</v>
      </c>
      <c r="C64" t="s">
        <v>95</v>
      </c>
    </row>
    <row r="65" spans="1:3" x14ac:dyDescent="0.75">
      <c r="A65" t="s">
        <v>97</v>
      </c>
      <c r="B65" t="s">
        <v>13</v>
      </c>
      <c r="C65" t="s">
        <v>95</v>
      </c>
    </row>
    <row r="66" spans="1:3" x14ac:dyDescent="0.75">
      <c r="A66" t="s">
        <v>98</v>
      </c>
      <c r="B66" t="s">
        <v>13</v>
      </c>
      <c r="C66" t="s">
        <v>99</v>
      </c>
    </row>
    <row r="67" spans="1:3" x14ac:dyDescent="0.75">
      <c r="A67" t="s">
        <v>100</v>
      </c>
      <c r="B67" t="s">
        <v>13</v>
      </c>
      <c r="C67" t="s">
        <v>101</v>
      </c>
    </row>
    <row r="68" spans="1:3" x14ac:dyDescent="0.75">
      <c r="A68" t="s">
        <v>102</v>
      </c>
      <c r="B68" t="s">
        <v>13</v>
      </c>
      <c r="C68" t="s">
        <v>101</v>
      </c>
    </row>
    <row r="69" spans="1:3" x14ac:dyDescent="0.75">
      <c r="A69" t="s">
        <v>103</v>
      </c>
      <c r="B69" t="s">
        <v>13</v>
      </c>
      <c r="C69" t="s">
        <v>104</v>
      </c>
    </row>
    <row r="70" spans="1:3" x14ac:dyDescent="0.75">
      <c r="A70" t="s">
        <v>105</v>
      </c>
      <c r="B70" t="s">
        <v>13</v>
      </c>
      <c r="C70" t="s">
        <v>104</v>
      </c>
    </row>
    <row r="71" spans="1:3" x14ac:dyDescent="0.75">
      <c r="A71" t="s">
        <v>106</v>
      </c>
      <c r="B71" t="s">
        <v>13</v>
      </c>
      <c r="C71" t="s">
        <v>104</v>
      </c>
    </row>
    <row r="72" spans="1:3" x14ac:dyDescent="0.75">
      <c r="A72" t="s">
        <v>107</v>
      </c>
      <c r="B72" t="s">
        <v>13</v>
      </c>
      <c r="C72" t="s">
        <v>104</v>
      </c>
    </row>
    <row r="73" spans="1:3" x14ac:dyDescent="0.75">
      <c r="A73" t="s">
        <v>108</v>
      </c>
      <c r="B73" t="s">
        <v>13</v>
      </c>
      <c r="C73" t="s">
        <v>109</v>
      </c>
    </row>
    <row r="74" spans="1:3" x14ac:dyDescent="0.75">
      <c r="A74" t="s">
        <v>110</v>
      </c>
      <c r="B74" t="s">
        <v>13</v>
      </c>
      <c r="C74" t="s">
        <v>111</v>
      </c>
    </row>
    <row r="75" spans="1:3" x14ac:dyDescent="0.75">
      <c r="A75" t="s">
        <v>112</v>
      </c>
      <c r="B75" t="s">
        <v>13</v>
      </c>
      <c r="C75" t="s">
        <v>113</v>
      </c>
    </row>
    <row r="76" spans="1:3" x14ac:dyDescent="0.75">
      <c r="A76" t="s">
        <v>114</v>
      </c>
      <c r="B76" t="s">
        <v>13</v>
      </c>
      <c r="C76" t="s">
        <v>115</v>
      </c>
    </row>
    <row r="77" spans="1:3" x14ac:dyDescent="0.75">
      <c r="A77" t="s">
        <v>116</v>
      </c>
      <c r="B77" t="s">
        <v>13</v>
      </c>
      <c r="C77" t="s">
        <v>117</v>
      </c>
    </row>
    <row r="78" spans="1:3" x14ac:dyDescent="0.75">
      <c r="A78" t="s">
        <v>118</v>
      </c>
      <c r="B78" t="s">
        <v>13</v>
      </c>
      <c r="C78" t="s">
        <v>119</v>
      </c>
    </row>
    <row r="79" spans="1:3" x14ac:dyDescent="0.75">
      <c r="A79" t="s">
        <v>120</v>
      </c>
      <c r="B79" t="s">
        <v>13</v>
      </c>
      <c r="C79" t="s">
        <v>121</v>
      </c>
    </row>
    <row r="80" spans="1:3" x14ac:dyDescent="0.75">
      <c r="A80" t="s">
        <v>122</v>
      </c>
      <c r="B80" t="s">
        <v>13</v>
      </c>
      <c r="C80" t="s">
        <v>123</v>
      </c>
    </row>
    <row r="81" spans="1:3" x14ac:dyDescent="0.75">
      <c r="A81" t="s">
        <v>124</v>
      </c>
      <c r="B81" t="s">
        <v>13</v>
      </c>
      <c r="C81" t="s">
        <v>123</v>
      </c>
    </row>
    <row r="82" spans="1:3" x14ac:dyDescent="0.75">
      <c r="A82" t="s">
        <v>125</v>
      </c>
      <c r="B82" t="s">
        <v>13</v>
      </c>
      <c r="C82" t="s">
        <v>123</v>
      </c>
    </row>
    <row r="83" spans="1:3" x14ac:dyDescent="0.75">
      <c r="A83" t="s">
        <v>126</v>
      </c>
      <c r="B83" t="s">
        <v>13</v>
      </c>
      <c r="C83" t="s">
        <v>127</v>
      </c>
    </row>
    <row r="84" spans="1:3" x14ac:dyDescent="0.75">
      <c r="A84" t="s">
        <v>128</v>
      </c>
      <c r="B84" t="s">
        <v>13</v>
      </c>
      <c r="C84" t="s">
        <v>127</v>
      </c>
    </row>
    <row r="85" spans="1:3" x14ac:dyDescent="0.75">
      <c r="A85" t="s">
        <v>129</v>
      </c>
      <c r="B85" t="s">
        <v>13</v>
      </c>
      <c r="C85" t="s">
        <v>127</v>
      </c>
    </row>
    <row r="86" spans="1:3" x14ac:dyDescent="0.75">
      <c r="A86" t="s">
        <v>130</v>
      </c>
      <c r="B86" t="s">
        <v>13</v>
      </c>
      <c r="C86" t="s">
        <v>131</v>
      </c>
    </row>
    <row r="87" spans="1:3" x14ac:dyDescent="0.75">
      <c r="A87" t="s">
        <v>132</v>
      </c>
      <c r="B87" t="s">
        <v>13</v>
      </c>
      <c r="C87" t="s">
        <v>131</v>
      </c>
    </row>
    <row r="88" spans="1:3" x14ac:dyDescent="0.75">
      <c r="A88" t="s">
        <v>133</v>
      </c>
      <c r="B88" t="s">
        <v>13</v>
      </c>
      <c r="C88" t="s">
        <v>134</v>
      </c>
    </row>
    <row r="89" spans="1:3" x14ac:dyDescent="0.75">
      <c r="A89" t="s">
        <v>135</v>
      </c>
      <c r="B89" t="s">
        <v>13</v>
      </c>
      <c r="C89" t="s">
        <v>136</v>
      </c>
    </row>
    <row r="90" spans="1:3" x14ac:dyDescent="0.75">
      <c r="A90" t="s">
        <v>137</v>
      </c>
      <c r="B90" t="s">
        <v>13</v>
      </c>
      <c r="C90" t="s">
        <v>136</v>
      </c>
    </row>
    <row r="91" spans="1:3" x14ac:dyDescent="0.75">
      <c r="A91" t="s">
        <v>138</v>
      </c>
      <c r="B91" t="s">
        <v>13</v>
      </c>
      <c r="C91" t="s">
        <v>136</v>
      </c>
    </row>
    <row r="92" spans="1:3" x14ac:dyDescent="0.75">
      <c r="A92" t="s">
        <v>139</v>
      </c>
      <c r="B92" t="s">
        <v>13</v>
      </c>
      <c r="C92" t="s">
        <v>136</v>
      </c>
    </row>
    <row r="93" spans="1:3" x14ac:dyDescent="0.75">
      <c r="A93" t="s">
        <v>140</v>
      </c>
      <c r="B93" t="s">
        <v>13</v>
      </c>
      <c r="C93" t="s">
        <v>136</v>
      </c>
    </row>
    <row r="94" spans="1:3" x14ac:dyDescent="0.75">
      <c r="A94" t="s">
        <v>141</v>
      </c>
      <c r="B94" t="s">
        <v>13</v>
      </c>
      <c r="C94" t="s">
        <v>136</v>
      </c>
    </row>
    <row r="95" spans="1:3" x14ac:dyDescent="0.75">
      <c r="A95" t="s">
        <v>142</v>
      </c>
      <c r="B95" t="s">
        <v>13</v>
      </c>
      <c r="C95" t="s">
        <v>136</v>
      </c>
    </row>
    <row r="96" spans="1:3" x14ac:dyDescent="0.75">
      <c r="A96" t="s">
        <v>143</v>
      </c>
      <c r="B96" t="s">
        <v>13</v>
      </c>
      <c r="C96" t="s">
        <v>136</v>
      </c>
    </row>
    <row r="97" spans="1:3" x14ac:dyDescent="0.75">
      <c r="A97" t="s">
        <v>144</v>
      </c>
      <c r="B97" t="s">
        <v>13</v>
      </c>
      <c r="C97" t="s">
        <v>136</v>
      </c>
    </row>
    <row r="98" spans="1:3" x14ac:dyDescent="0.75">
      <c r="A98" t="s">
        <v>145</v>
      </c>
      <c r="B98" t="s">
        <v>13</v>
      </c>
      <c r="C98" t="s">
        <v>136</v>
      </c>
    </row>
    <row r="99" spans="1:3" x14ac:dyDescent="0.75">
      <c r="A99" t="s">
        <v>146</v>
      </c>
      <c r="B99" t="s">
        <v>13</v>
      </c>
      <c r="C99" t="s">
        <v>147</v>
      </c>
    </row>
    <row r="100" spans="1:3" x14ac:dyDescent="0.75">
      <c r="A100" t="s">
        <v>148</v>
      </c>
      <c r="B100" t="s">
        <v>13</v>
      </c>
      <c r="C100" t="s">
        <v>149</v>
      </c>
    </row>
    <row r="101" spans="1:3" x14ac:dyDescent="0.75">
      <c r="A101" t="s">
        <v>150</v>
      </c>
      <c r="B101" t="s">
        <v>13</v>
      </c>
      <c r="C101" t="s">
        <v>149</v>
      </c>
    </row>
    <row r="102" spans="1:3" x14ac:dyDescent="0.75">
      <c r="A102" t="s">
        <v>151</v>
      </c>
      <c r="B102" t="s">
        <v>13</v>
      </c>
      <c r="C102" t="s">
        <v>152</v>
      </c>
    </row>
    <row r="103" spans="1:3" x14ac:dyDescent="0.75">
      <c r="A103" t="s">
        <v>153</v>
      </c>
      <c r="B103" t="s">
        <v>13</v>
      </c>
      <c r="C103" t="s">
        <v>152</v>
      </c>
    </row>
    <row r="104" spans="1:3" x14ac:dyDescent="0.75">
      <c r="A104" t="s">
        <v>154</v>
      </c>
      <c r="B104" t="s">
        <v>13</v>
      </c>
      <c r="C104" t="s">
        <v>155</v>
      </c>
    </row>
    <row r="105" spans="1:3" x14ac:dyDescent="0.75">
      <c r="A105" t="s">
        <v>156</v>
      </c>
      <c r="B105" t="s">
        <v>13</v>
      </c>
      <c r="C105" t="s">
        <v>157</v>
      </c>
    </row>
    <row r="106" spans="1:3" x14ac:dyDescent="0.75">
      <c r="A106" t="s">
        <v>158</v>
      </c>
      <c r="B106" t="s">
        <v>13</v>
      </c>
      <c r="C106" t="s">
        <v>159</v>
      </c>
    </row>
    <row r="107" spans="1:3" x14ac:dyDescent="0.75">
      <c r="A107" t="s">
        <v>160</v>
      </c>
      <c r="B107" t="s">
        <v>13</v>
      </c>
      <c r="C107" t="s">
        <v>161</v>
      </c>
    </row>
    <row r="108" spans="1:3" x14ac:dyDescent="0.75">
      <c r="A108" t="s">
        <v>162</v>
      </c>
      <c r="B108" t="s">
        <v>13</v>
      </c>
      <c r="C108" t="s">
        <v>161</v>
      </c>
    </row>
    <row r="109" spans="1:3" x14ac:dyDescent="0.75">
      <c r="A109" t="s">
        <v>163</v>
      </c>
      <c r="B109" t="s">
        <v>13</v>
      </c>
      <c r="C109" t="s">
        <v>164</v>
      </c>
    </row>
    <row r="110" spans="1:3" x14ac:dyDescent="0.75">
      <c r="A110" t="s">
        <v>165</v>
      </c>
      <c r="B110" t="s">
        <v>13</v>
      </c>
      <c r="C110" t="s">
        <v>166</v>
      </c>
    </row>
    <row r="111" spans="1:3" x14ac:dyDescent="0.75">
      <c r="A111" t="s">
        <v>167</v>
      </c>
      <c r="B111" t="s">
        <v>13</v>
      </c>
      <c r="C111" t="s">
        <v>168</v>
      </c>
    </row>
    <row r="112" spans="1:3" x14ac:dyDescent="0.75">
      <c r="A112" t="s">
        <v>169</v>
      </c>
      <c r="B112" t="s">
        <v>13</v>
      </c>
      <c r="C112" t="s">
        <v>168</v>
      </c>
    </row>
    <row r="113" spans="1:3" x14ac:dyDescent="0.75">
      <c r="A113" t="s">
        <v>170</v>
      </c>
      <c r="B113" t="s">
        <v>13</v>
      </c>
      <c r="C113" t="s">
        <v>168</v>
      </c>
    </row>
    <row r="114" spans="1:3" x14ac:dyDescent="0.75">
      <c r="A114" t="s">
        <v>171</v>
      </c>
      <c r="B114" t="s">
        <v>13</v>
      </c>
      <c r="C114" t="s">
        <v>172</v>
      </c>
    </row>
    <row r="115" spans="1:3" x14ac:dyDescent="0.75">
      <c r="A115" t="s">
        <v>173</v>
      </c>
      <c r="B115" t="s">
        <v>13</v>
      </c>
      <c r="C115" t="s">
        <v>174</v>
      </c>
    </row>
    <row r="116" spans="1:3" x14ac:dyDescent="0.75">
      <c r="A116" t="s">
        <v>175</v>
      </c>
      <c r="B116" t="s">
        <v>13</v>
      </c>
      <c r="C116" t="s">
        <v>65</v>
      </c>
    </row>
    <row r="117" spans="1:3" x14ac:dyDescent="0.75">
      <c r="A117" t="s">
        <v>176</v>
      </c>
      <c r="B117" t="s">
        <v>177</v>
      </c>
      <c r="C117" t="s">
        <v>104</v>
      </c>
    </row>
    <row r="118" spans="1:3" x14ac:dyDescent="0.75">
      <c r="A118" t="s">
        <v>178</v>
      </c>
      <c r="B118" t="s">
        <v>177</v>
      </c>
      <c r="C118" t="s">
        <v>65</v>
      </c>
    </row>
    <row r="119" spans="1:3" x14ac:dyDescent="0.75">
      <c r="A119" t="s">
        <v>179</v>
      </c>
      <c r="B119" t="s">
        <v>180</v>
      </c>
      <c r="C119" t="s">
        <v>65</v>
      </c>
    </row>
    <row r="120" spans="1:3" x14ac:dyDescent="0.75">
      <c r="A120" t="s">
        <v>181</v>
      </c>
      <c r="B120" t="s">
        <v>182</v>
      </c>
      <c r="C120" t="s">
        <v>49</v>
      </c>
    </row>
    <row r="121" spans="1:3" x14ac:dyDescent="0.75">
      <c r="A121" t="s">
        <v>183</v>
      </c>
      <c r="B121" t="s">
        <v>184</v>
      </c>
      <c r="C121" t="s">
        <v>161</v>
      </c>
    </row>
    <row r="122" spans="1:3" x14ac:dyDescent="0.75">
      <c r="A122" t="s">
        <v>185</v>
      </c>
      <c r="B122" t="s">
        <v>186</v>
      </c>
      <c r="C122" t="s">
        <v>187</v>
      </c>
    </row>
    <row r="123" spans="1:3" x14ac:dyDescent="0.75">
      <c r="A123" t="s">
        <v>188</v>
      </c>
      <c r="B123" t="s">
        <v>189</v>
      </c>
      <c r="C123" t="s">
        <v>111</v>
      </c>
    </row>
    <row r="124" spans="1:3" x14ac:dyDescent="0.75">
      <c r="A124" t="s">
        <v>190</v>
      </c>
      <c r="B124" t="s">
        <v>191</v>
      </c>
      <c r="C124" t="s">
        <v>192</v>
      </c>
    </row>
    <row r="125" spans="1:3" x14ac:dyDescent="0.75">
      <c r="A125" t="s">
        <v>193</v>
      </c>
      <c r="B125" t="s">
        <v>194</v>
      </c>
      <c r="C125" t="s">
        <v>195</v>
      </c>
    </row>
    <row r="126" spans="1:3" x14ac:dyDescent="0.75">
      <c r="A126" t="s">
        <v>196</v>
      </c>
      <c r="B126" t="s">
        <v>197</v>
      </c>
      <c r="C126" t="s">
        <v>65</v>
      </c>
    </row>
    <row r="127" spans="1:3" x14ac:dyDescent="0.75">
      <c r="A127" t="s">
        <v>198</v>
      </c>
      <c r="B127" t="s">
        <v>199</v>
      </c>
      <c r="C127" t="s">
        <v>117</v>
      </c>
    </row>
    <row r="128" spans="1:3" x14ac:dyDescent="0.75">
      <c r="A128" t="s">
        <v>200</v>
      </c>
      <c r="B128" t="s">
        <v>201</v>
      </c>
      <c r="C128" t="s">
        <v>202</v>
      </c>
    </row>
  </sheetData>
  <mergeCells count="7">
    <mergeCell ref="P1:P2"/>
    <mergeCell ref="Q1:Q2"/>
    <mergeCell ref="A1:A2"/>
    <mergeCell ref="C1:C2"/>
    <mergeCell ref="D1:G1"/>
    <mergeCell ref="H1:K1"/>
    <mergeCell ref="L1:O1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41" sqref="E41"/>
    </sheetView>
  </sheetViews>
  <sheetFormatPr defaultColWidth="8.453125" defaultRowHeight="14.75" x14ac:dyDescent="0.75"/>
  <cols>
    <col min="1" max="1" width="58.5" customWidth="1"/>
    <col min="2" max="2" width="16.54296875" customWidth="1"/>
    <col min="3" max="3" width="14.54296875" customWidth="1"/>
    <col min="4" max="4" width="11.6796875" customWidth="1"/>
    <col min="5" max="6" width="14.54296875" customWidth="1"/>
    <col min="7" max="7" width="11.6796875" customWidth="1"/>
    <col min="8" max="9" width="14.54296875" customWidth="1"/>
    <col min="10" max="10" width="11.6796875" customWidth="1"/>
    <col min="11" max="11" width="14.54296875" customWidth="1"/>
    <col min="12" max="12" width="9.953125" customWidth="1"/>
    <col min="13" max="13" width="14.54296875" customWidth="1"/>
  </cols>
  <sheetData>
    <row r="1" spans="1:13" s="1" customFormat="1" ht="14.45" customHeight="1" x14ac:dyDescent="0.75">
      <c r="A1" s="45" t="s">
        <v>0</v>
      </c>
      <c r="B1" s="2"/>
      <c r="C1" s="45" t="s">
        <v>1</v>
      </c>
      <c r="D1" s="46" t="s">
        <v>203</v>
      </c>
      <c r="E1" s="46"/>
      <c r="F1" s="46"/>
      <c r="G1" s="47" t="s">
        <v>204</v>
      </c>
      <c r="H1" s="47"/>
      <c r="I1" s="47"/>
      <c r="J1" s="48" t="s">
        <v>4</v>
      </c>
      <c r="K1" s="48"/>
      <c r="L1" s="45" t="s">
        <v>5</v>
      </c>
      <c r="M1" s="45" t="s">
        <v>6</v>
      </c>
    </row>
    <row r="2" spans="1:13" ht="59" x14ac:dyDescent="0.75">
      <c r="A2" s="45"/>
      <c r="B2" s="2" t="s">
        <v>7</v>
      </c>
      <c r="C2" s="45"/>
      <c r="D2" s="3" t="s">
        <v>8</v>
      </c>
      <c r="E2" s="3" t="s">
        <v>205</v>
      </c>
      <c r="F2" s="3" t="s">
        <v>206</v>
      </c>
      <c r="G2" s="4" t="s">
        <v>8</v>
      </c>
      <c r="H2" s="4" t="s">
        <v>207</v>
      </c>
      <c r="I2" s="4" t="s">
        <v>208</v>
      </c>
      <c r="J2" s="5" t="s">
        <v>8</v>
      </c>
      <c r="K2" s="5" t="s">
        <v>11</v>
      </c>
      <c r="L2" s="45"/>
      <c r="M2" s="45"/>
    </row>
    <row r="3" spans="1:13" x14ac:dyDescent="0.75">
      <c r="A3" s="6" t="s">
        <v>17</v>
      </c>
      <c r="B3" s="6" t="s">
        <v>13</v>
      </c>
      <c r="C3" s="6" t="s">
        <v>18</v>
      </c>
      <c r="D3" s="7">
        <v>1</v>
      </c>
      <c r="E3" s="8">
        <v>3400</v>
      </c>
      <c r="F3" s="8">
        <v>1800</v>
      </c>
      <c r="G3" s="9">
        <v>0</v>
      </c>
      <c r="H3" s="10">
        <v>1800</v>
      </c>
      <c r="I3" s="10">
        <v>3400</v>
      </c>
      <c r="J3" s="11">
        <v>0</v>
      </c>
      <c r="K3" s="12">
        <v>5200</v>
      </c>
      <c r="L3" s="6">
        <f t="shared" ref="L3:L47" si="0">D3+G3+J3</f>
        <v>1</v>
      </c>
      <c r="M3" s="13">
        <f t="shared" ref="M3:M47" si="1">D3*E3+D3*F3+G3*H3+G3*I3+J3*K3</f>
        <v>5200</v>
      </c>
    </row>
    <row r="4" spans="1:13" x14ac:dyDescent="0.75">
      <c r="A4" s="6" t="s">
        <v>25</v>
      </c>
      <c r="B4" s="6" t="s">
        <v>13</v>
      </c>
      <c r="C4" s="6" t="s">
        <v>26</v>
      </c>
      <c r="D4" s="7">
        <v>0</v>
      </c>
      <c r="E4" s="8">
        <v>3400</v>
      </c>
      <c r="F4" s="8">
        <v>230</v>
      </c>
      <c r="G4" s="9">
        <v>1</v>
      </c>
      <c r="H4" s="10">
        <v>1800</v>
      </c>
      <c r="I4" s="10">
        <v>1800</v>
      </c>
      <c r="J4" s="11">
        <v>0</v>
      </c>
      <c r="K4" s="12">
        <v>3600</v>
      </c>
      <c r="L4" s="6">
        <f t="shared" si="0"/>
        <v>1</v>
      </c>
      <c r="M4" s="13">
        <f t="shared" si="1"/>
        <v>3600</v>
      </c>
    </row>
    <row r="5" spans="1:13" x14ac:dyDescent="0.75">
      <c r="A5" s="6" t="s">
        <v>27</v>
      </c>
      <c r="B5" s="6" t="s">
        <v>13</v>
      </c>
      <c r="C5" s="6" t="s">
        <v>28</v>
      </c>
      <c r="D5" s="7">
        <v>0</v>
      </c>
      <c r="E5" s="8">
        <v>3400</v>
      </c>
      <c r="F5" s="8">
        <v>5800</v>
      </c>
      <c r="G5" s="9">
        <v>0</v>
      </c>
      <c r="H5" s="10">
        <v>1800</v>
      </c>
      <c r="I5" s="10">
        <v>7400</v>
      </c>
      <c r="J5" s="11">
        <v>1</v>
      </c>
      <c r="K5" s="12">
        <v>9200</v>
      </c>
      <c r="L5" s="6">
        <f t="shared" si="0"/>
        <v>1</v>
      </c>
      <c r="M5" s="13">
        <f t="shared" si="1"/>
        <v>9200</v>
      </c>
    </row>
    <row r="6" spans="1:13" x14ac:dyDescent="0.75">
      <c r="A6" s="6" t="s">
        <v>29</v>
      </c>
      <c r="B6" s="6" t="s">
        <v>13</v>
      </c>
      <c r="C6" s="6" t="s">
        <v>28</v>
      </c>
      <c r="D6" s="7">
        <v>0</v>
      </c>
      <c r="E6" s="8">
        <v>3400</v>
      </c>
      <c r="F6" s="8">
        <v>5800</v>
      </c>
      <c r="G6" s="9">
        <v>0</v>
      </c>
      <c r="H6" s="10">
        <v>1800</v>
      </c>
      <c r="I6" s="10">
        <v>7400</v>
      </c>
      <c r="J6" s="11">
        <v>1</v>
      </c>
      <c r="K6" s="12">
        <v>9200</v>
      </c>
      <c r="L6" s="6">
        <f t="shared" si="0"/>
        <v>1</v>
      </c>
      <c r="M6" s="13">
        <f t="shared" si="1"/>
        <v>9200</v>
      </c>
    </row>
    <row r="7" spans="1:13" x14ac:dyDescent="0.75">
      <c r="A7" s="6" t="s">
        <v>35</v>
      </c>
      <c r="B7" s="6" t="s">
        <v>13</v>
      </c>
      <c r="C7" s="6" t="s">
        <v>36</v>
      </c>
      <c r="D7" s="7">
        <v>0</v>
      </c>
      <c r="E7" s="8">
        <v>3400</v>
      </c>
      <c r="F7" s="8">
        <v>1600</v>
      </c>
      <c r="G7" s="9">
        <v>1</v>
      </c>
      <c r="H7" s="10">
        <v>1800</v>
      </c>
      <c r="I7" s="10">
        <v>0</v>
      </c>
      <c r="J7" s="11">
        <v>0</v>
      </c>
      <c r="K7" s="12">
        <v>1800</v>
      </c>
      <c r="L7" s="6">
        <f t="shared" si="0"/>
        <v>1</v>
      </c>
      <c r="M7" s="13">
        <f t="shared" si="1"/>
        <v>1800</v>
      </c>
    </row>
    <row r="8" spans="1:13" x14ac:dyDescent="0.75">
      <c r="A8" s="6" t="s">
        <v>37</v>
      </c>
      <c r="B8" s="6" t="s">
        <v>13</v>
      </c>
      <c r="C8" s="6" t="s">
        <v>36</v>
      </c>
      <c r="D8" s="7">
        <v>0</v>
      </c>
      <c r="E8" s="8">
        <v>3400</v>
      </c>
      <c r="F8" s="8">
        <v>1600</v>
      </c>
      <c r="G8" s="9">
        <v>1</v>
      </c>
      <c r="H8" s="10">
        <v>1800</v>
      </c>
      <c r="I8" s="10">
        <v>0</v>
      </c>
      <c r="J8" s="11">
        <v>0</v>
      </c>
      <c r="K8" s="12">
        <v>1800</v>
      </c>
      <c r="L8" s="6">
        <f t="shared" si="0"/>
        <v>1</v>
      </c>
      <c r="M8" s="13">
        <f t="shared" si="1"/>
        <v>1800</v>
      </c>
    </row>
    <row r="9" spans="1:13" x14ac:dyDescent="0.75">
      <c r="A9" s="6" t="s">
        <v>38</v>
      </c>
      <c r="B9" s="6" t="s">
        <v>13</v>
      </c>
      <c r="C9" s="6" t="s">
        <v>36</v>
      </c>
      <c r="D9" s="7">
        <v>0</v>
      </c>
      <c r="E9" s="8">
        <v>3400</v>
      </c>
      <c r="F9" s="8">
        <v>1600</v>
      </c>
      <c r="G9" s="9">
        <v>1</v>
      </c>
      <c r="H9" s="10">
        <v>1800</v>
      </c>
      <c r="I9" s="10">
        <v>0</v>
      </c>
      <c r="J9" s="11">
        <v>0</v>
      </c>
      <c r="K9" s="12">
        <v>1800</v>
      </c>
      <c r="L9" s="6">
        <f t="shared" si="0"/>
        <v>1</v>
      </c>
      <c r="M9" s="13">
        <f t="shared" si="1"/>
        <v>1800</v>
      </c>
    </row>
    <row r="10" spans="1:13" x14ac:dyDescent="0.75">
      <c r="A10" s="6" t="s">
        <v>39</v>
      </c>
      <c r="B10" s="6" t="s">
        <v>13</v>
      </c>
      <c r="C10" s="6" t="s">
        <v>40</v>
      </c>
      <c r="D10" s="7">
        <v>0</v>
      </c>
      <c r="E10" s="8">
        <v>3400</v>
      </c>
      <c r="F10" s="8">
        <v>1800</v>
      </c>
      <c r="G10" s="9">
        <v>1</v>
      </c>
      <c r="H10" s="10">
        <v>1800</v>
      </c>
      <c r="I10" s="10">
        <v>3400</v>
      </c>
      <c r="J10" s="11">
        <v>0</v>
      </c>
      <c r="K10" s="12">
        <v>5300</v>
      </c>
      <c r="L10" s="6">
        <f t="shared" si="0"/>
        <v>1</v>
      </c>
      <c r="M10" s="13">
        <f t="shared" si="1"/>
        <v>5200</v>
      </c>
    </row>
    <row r="11" spans="1:13" x14ac:dyDescent="0.75">
      <c r="A11" s="6" t="s">
        <v>41</v>
      </c>
      <c r="B11" s="6" t="s">
        <v>13</v>
      </c>
      <c r="C11" s="6" t="s">
        <v>42</v>
      </c>
      <c r="D11" s="7">
        <v>0</v>
      </c>
      <c r="E11" s="8">
        <v>3400</v>
      </c>
      <c r="F11" s="8">
        <v>2500</v>
      </c>
      <c r="G11" s="9">
        <v>0</v>
      </c>
      <c r="H11" s="10">
        <v>1800</v>
      </c>
      <c r="I11" s="10">
        <v>950</v>
      </c>
      <c r="J11" s="11">
        <v>1</v>
      </c>
      <c r="K11" s="12">
        <v>810</v>
      </c>
      <c r="L11" s="6">
        <f t="shared" si="0"/>
        <v>1</v>
      </c>
      <c r="M11" s="13">
        <f t="shared" si="1"/>
        <v>810</v>
      </c>
    </row>
    <row r="12" spans="1:13" x14ac:dyDescent="0.75">
      <c r="A12" s="6" t="s">
        <v>43</v>
      </c>
      <c r="B12" s="6" t="s">
        <v>13</v>
      </c>
      <c r="C12" s="6" t="s">
        <v>42</v>
      </c>
      <c r="D12" s="7">
        <v>0</v>
      </c>
      <c r="E12" s="8">
        <v>3400</v>
      </c>
      <c r="F12" s="8">
        <v>2500</v>
      </c>
      <c r="G12" s="9">
        <v>0</v>
      </c>
      <c r="H12" s="10">
        <v>1800</v>
      </c>
      <c r="I12" s="10">
        <v>950</v>
      </c>
      <c r="J12" s="11">
        <v>1</v>
      </c>
      <c r="K12" s="12">
        <v>810</v>
      </c>
      <c r="L12" s="6">
        <f t="shared" si="0"/>
        <v>1</v>
      </c>
      <c r="M12" s="13">
        <f t="shared" si="1"/>
        <v>810</v>
      </c>
    </row>
    <row r="13" spans="1:13" x14ac:dyDescent="0.75">
      <c r="A13" s="6" t="s">
        <v>44</v>
      </c>
      <c r="B13" s="6" t="s">
        <v>13</v>
      </c>
      <c r="C13" s="6" t="s">
        <v>42</v>
      </c>
      <c r="D13" s="7">
        <v>0</v>
      </c>
      <c r="E13" s="8">
        <v>3400</v>
      </c>
      <c r="F13" s="8">
        <v>2500</v>
      </c>
      <c r="G13" s="9">
        <v>0</v>
      </c>
      <c r="H13" s="10">
        <v>1800</v>
      </c>
      <c r="I13" s="10">
        <v>950</v>
      </c>
      <c r="J13" s="11">
        <v>1</v>
      </c>
      <c r="K13" s="12">
        <v>810</v>
      </c>
      <c r="L13" s="6">
        <f t="shared" si="0"/>
        <v>1</v>
      </c>
      <c r="M13" s="13">
        <f t="shared" si="1"/>
        <v>810</v>
      </c>
    </row>
    <row r="14" spans="1:13" x14ac:dyDescent="0.75">
      <c r="A14" s="6" t="s">
        <v>45</v>
      </c>
      <c r="B14" s="6" t="s">
        <v>13</v>
      </c>
      <c r="C14" s="6" t="s">
        <v>46</v>
      </c>
      <c r="D14" s="7">
        <v>1</v>
      </c>
      <c r="E14" s="8">
        <v>3400</v>
      </c>
      <c r="F14" s="8">
        <v>260</v>
      </c>
      <c r="G14" s="9">
        <v>0</v>
      </c>
      <c r="H14" s="10">
        <v>1800</v>
      </c>
      <c r="I14" s="10">
        <v>1900</v>
      </c>
      <c r="J14" s="11">
        <v>0</v>
      </c>
      <c r="K14" s="12">
        <v>3700</v>
      </c>
      <c r="L14" s="6">
        <f t="shared" si="0"/>
        <v>1</v>
      </c>
      <c r="M14" s="13">
        <f t="shared" si="1"/>
        <v>3660</v>
      </c>
    </row>
    <row r="15" spans="1:13" x14ac:dyDescent="0.75">
      <c r="A15" s="6" t="s">
        <v>47</v>
      </c>
      <c r="B15" s="6" t="s">
        <v>13</v>
      </c>
      <c r="C15" s="6" t="s">
        <v>46</v>
      </c>
      <c r="D15" s="7">
        <v>1</v>
      </c>
      <c r="E15" s="8">
        <v>3400</v>
      </c>
      <c r="F15" s="8">
        <v>260</v>
      </c>
      <c r="G15" s="9">
        <v>0</v>
      </c>
      <c r="H15" s="10">
        <v>1800</v>
      </c>
      <c r="I15" s="10">
        <v>1900</v>
      </c>
      <c r="J15" s="11">
        <v>0</v>
      </c>
      <c r="K15" s="12">
        <v>3700</v>
      </c>
      <c r="L15" s="6">
        <f t="shared" si="0"/>
        <v>1</v>
      </c>
      <c r="M15" s="13">
        <f t="shared" si="1"/>
        <v>3660</v>
      </c>
    </row>
    <row r="16" spans="1:13" x14ac:dyDescent="0.75">
      <c r="A16" s="6" t="s">
        <v>56</v>
      </c>
      <c r="B16" s="6" t="s">
        <v>13</v>
      </c>
      <c r="C16" s="6" t="s">
        <v>57</v>
      </c>
      <c r="D16" s="7">
        <v>1</v>
      </c>
      <c r="E16" s="8">
        <v>3400</v>
      </c>
      <c r="F16" s="8">
        <v>780</v>
      </c>
      <c r="G16" s="9">
        <v>0</v>
      </c>
      <c r="H16" s="10">
        <v>1800</v>
      </c>
      <c r="I16" s="10">
        <v>2400</v>
      </c>
      <c r="J16" s="11">
        <v>0</v>
      </c>
      <c r="K16" s="12">
        <v>4200</v>
      </c>
      <c r="L16" s="6">
        <f t="shared" si="0"/>
        <v>1</v>
      </c>
      <c r="M16" s="13">
        <f t="shared" si="1"/>
        <v>4180</v>
      </c>
    </row>
    <row r="17" spans="1:13" x14ac:dyDescent="0.75">
      <c r="A17" s="6" t="s">
        <v>58</v>
      </c>
      <c r="B17" s="6" t="s">
        <v>13</v>
      </c>
      <c r="C17" s="6" t="s">
        <v>57</v>
      </c>
      <c r="D17" s="7">
        <v>1</v>
      </c>
      <c r="E17" s="8">
        <v>3400</v>
      </c>
      <c r="F17" s="8">
        <v>780</v>
      </c>
      <c r="G17" s="9">
        <v>0</v>
      </c>
      <c r="H17" s="10">
        <v>1800</v>
      </c>
      <c r="I17" s="10">
        <v>2400</v>
      </c>
      <c r="J17" s="11">
        <v>0</v>
      </c>
      <c r="K17" s="12">
        <v>4200</v>
      </c>
      <c r="L17" s="6">
        <f t="shared" si="0"/>
        <v>1</v>
      </c>
      <c r="M17" s="13">
        <f t="shared" si="1"/>
        <v>4180</v>
      </c>
    </row>
    <row r="18" spans="1:13" x14ac:dyDescent="0.75">
      <c r="A18" s="6" t="s">
        <v>92</v>
      </c>
      <c r="B18" s="6" t="s">
        <v>13</v>
      </c>
      <c r="C18" s="6" t="s">
        <v>93</v>
      </c>
      <c r="D18" s="7">
        <v>0</v>
      </c>
      <c r="E18" s="8">
        <v>3400</v>
      </c>
      <c r="F18" s="8">
        <v>2100</v>
      </c>
      <c r="G18" s="9">
        <v>1</v>
      </c>
      <c r="H18" s="10">
        <v>1800</v>
      </c>
      <c r="I18" s="10">
        <v>1300</v>
      </c>
      <c r="J18" s="11">
        <v>0</v>
      </c>
      <c r="K18" s="12">
        <v>3100</v>
      </c>
      <c r="L18" s="6">
        <f t="shared" si="0"/>
        <v>1</v>
      </c>
      <c r="M18" s="13">
        <f t="shared" si="1"/>
        <v>3100</v>
      </c>
    </row>
    <row r="19" spans="1:13" x14ac:dyDescent="0.75">
      <c r="A19" s="6" t="s">
        <v>98</v>
      </c>
      <c r="B19" s="6" t="s">
        <v>13</v>
      </c>
      <c r="C19" s="6" t="s">
        <v>99</v>
      </c>
      <c r="D19" s="7">
        <v>1</v>
      </c>
      <c r="E19" s="8">
        <v>3400</v>
      </c>
      <c r="F19" s="8">
        <v>370</v>
      </c>
      <c r="G19" s="9">
        <v>0</v>
      </c>
      <c r="H19" s="10">
        <v>1800</v>
      </c>
      <c r="I19" s="10">
        <v>2000</v>
      </c>
      <c r="J19" s="11">
        <v>0</v>
      </c>
      <c r="K19" s="12">
        <v>3700</v>
      </c>
      <c r="L19" s="6">
        <f t="shared" si="0"/>
        <v>1</v>
      </c>
      <c r="M19" s="13">
        <f t="shared" si="1"/>
        <v>3770</v>
      </c>
    </row>
    <row r="20" spans="1:13" x14ac:dyDescent="0.75">
      <c r="A20" s="6" t="s">
        <v>103</v>
      </c>
      <c r="B20" s="6" t="s">
        <v>13</v>
      </c>
      <c r="C20" s="6" t="s">
        <v>104</v>
      </c>
      <c r="D20" s="7">
        <v>1</v>
      </c>
      <c r="E20" s="8">
        <v>3400</v>
      </c>
      <c r="F20" s="8">
        <v>0</v>
      </c>
      <c r="G20" s="9">
        <v>0</v>
      </c>
      <c r="H20" s="10">
        <v>1800</v>
      </c>
      <c r="I20" s="10">
        <v>1620</v>
      </c>
      <c r="J20" s="11">
        <v>0</v>
      </c>
      <c r="K20" s="12">
        <v>3400</v>
      </c>
      <c r="L20" s="6">
        <f t="shared" si="0"/>
        <v>1</v>
      </c>
      <c r="M20" s="13">
        <f t="shared" si="1"/>
        <v>3400</v>
      </c>
    </row>
    <row r="21" spans="1:13" x14ac:dyDescent="0.75">
      <c r="A21" s="6" t="s">
        <v>105</v>
      </c>
      <c r="B21" s="6" t="s">
        <v>13</v>
      </c>
      <c r="C21" s="6" t="s">
        <v>104</v>
      </c>
      <c r="D21" s="7">
        <v>1</v>
      </c>
      <c r="E21" s="8">
        <v>3400</v>
      </c>
      <c r="F21" s="8">
        <v>0</v>
      </c>
      <c r="G21" s="9">
        <v>0</v>
      </c>
      <c r="H21" s="10">
        <v>1800</v>
      </c>
      <c r="I21" s="10">
        <v>1620</v>
      </c>
      <c r="J21" s="11">
        <v>0</v>
      </c>
      <c r="K21" s="12">
        <v>3400</v>
      </c>
      <c r="L21" s="6">
        <f t="shared" si="0"/>
        <v>1</v>
      </c>
      <c r="M21" s="13">
        <f t="shared" si="1"/>
        <v>3400</v>
      </c>
    </row>
    <row r="22" spans="1:13" x14ac:dyDescent="0.75">
      <c r="A22" s="6" t="s">
        <v>106</v>
      </c>
      <c r="B22" s="6" t="s">
        <v>13</v>
      </c>
      <c r="C22" s="6" t="s">
        <v>104</v>
      </c>
      <c r="D22" s="7">
        <v>1</v>
      </c>
      <c r="E22" s="8">
        <v>3400</v>
      </c>
      <c r="F22" s="8">
        <v>0</v>
      </c>
      <c r="G22" s="9">
        <v>0</v>
      </c>
      <c r="H22" s="10">
        <v>1800</v>
      </c>
      <c r="I22" s="10">
        <v>1620</v>
      </c>
      <c r="J22" s="11">
        <v>0</v>
      </c>
      <c r="K22" s="12">
        <v>3400</v>
      </c>
      <c r="L22" s="6">
        <f t="shared" si="0"/>
        <v>1</v>
      </c>
      <c r="M22" s="13">
        <f t="shared" si="1"/>
        <v>3400</v>
      </c>
    </row>
    <row r="23" spans="1:13" x14ac:dyDescent="0.75">
      <c r="A23" s="6" t="s">
        <v>107</v>
      </c>
      <c r="B23" s="6" t="s">
        <v>13</v>
      </c>
      <c r="C23" s="6" t="s">
        <v>104</v>
      </c>
      <c r="D23" s="7">
        <v>1</v>
      </c>
      <c r="E23" s="8">
        <v>3400</v>
      </c>
      <c r="F23" s="8">
        <v>0</v>
      </c>
      <c r="G23" s="9">
        <v>0</v>
      </c>
      <c r="H23" s="10">
        <v>1800</v>
      </c>
      <c r="I23" s="10">
        <v>1620</v>
      </c>
      <c r="J23" s="11">
        <v>0</v>
      </c>
      <c r="K23" s="12">
        <v>3400</v>
      </c>
      <c r="L23" s="6">
        <f t="shared" si="0"/>
        <v>1</v>
      </c>
      <c r="M23" s="13">
        <f t="shared" si="1"/>
        <v>3400</v>
      </c>
    </row>
    <row r="24" spans="1:13" x14ac:dyDescent="0.75">
      <c r="A24" s="6" t="s">
        <v>108</v>
      </c>
      <c r="B24" s="6" t="s">
        <v>13</v>
      </c>
      <c r="C24" s="6" t="s">
        <v>209</v>
      </c>
      <c r="D24" s="7">
        <v>0</v>
      </c>
      <c r="E24" s="8">
        <v>3400</v>
      </c>
      <c r="F24" s="8">
        <v>2600</v>
      </c>
      <c r="G24" s="9">
        <v>1</v>
      </c>
      <c r="H24" s="10">
        <v>1800</v>
      </c>
      <c r="I24" s="10">
        <v>1900</v>
      </c>
      <c r="J24" s="11">
        <v>0</v>
      </c>
      <c r="K24" s="12">
        <v>3700</v>
      </c>
      <c r="L24" s="6">
        <f t="shared" si="0"/>
        <v>1</v>
      </c>
      <c r="M24" s="13">
        <f t="shared" si="1"/>
        <v>3700</v>
      </c>
    </row>
    <row r="25" spans="1:13" x14ac:dyDescent="0.75">
      <c r="A25" s="6" t="s">
        <v>110</v>
      </c>
      <c r="B25" s="6" t="s">
        <v>13</v>
      </c>
      <c r="C25" s="6" t="s">
        <v>111</v>
      </c>
      <c r="D25" s="7">
        <v>0</v>
      </c>
      <c r="E25" s="8">
        <v>3400</v>
      </c>
      <c r="F25" s="8">
        <v>640</v>
      </c>
      <c r="G25" s="9">
        <v>1</v>
      </c>
      <c r="H25" s="10">
        <v>1800</v>
      </c>
      <c r="I25" s="10">
        <v>950</v>
      </c>
      <c r="J25" s="11">
        <v>0</v>
      </c>
      <c r="K25" s="12">
        <v>2700</v>
      </c>
      <c r="L25" s="6">
        <f t="shared" si="0"/>
        <v>1</v>
      </c>
      <c r="M25" s="13">
        <f t="shared" si="1"/>
        <v>2750</v>
      </c>
    </row>
    <row r="26" spans="1:13" x14ac:dyDescent="0.75">
      <c r="A26" s="6" t="s">
        <v>112</v>
      </c>
      <c r="B26" s="6" t="s">
        <v>13</v>
      </c>
      <c r="C26" s="6" t="s">
        <v>113</v>
      </c>
      <c r="D26" s="7">
        <v>0</v>
      </c>
      <c r="E26" s="8">
        <v>3400</v>
      </c>
      <c r="F26" s="8">
        <v>2200</v>
      </c>
      <c r="G26" s="9">
        <v>1</v>
      </c>
      <c r="H26" s="10">
        <v>1800</v>
      </c>
      <c r="I26" s="10">
        <v>980</v>
      </c>
      <c r="J26" s="11">
        <v>0</v>
      </c>
      <c r="K26" s="12">
        <v>1500</v>
      </c>
      <c r="L26" s="6">
        <f t="shared" si="0"/>
        <v>1</v>
      </c>
      <c r="M26" s="13">
        <f t="shared" si="1"/>
        <v>2780</v>
      </c>
    </row>
    <row r="27" spans="1:13" x14ac:dyDescent="0.75">
      <c r="A27" s="6" t="s">
        <v>114</v>
      </c>
      <c r="B27" s="6" t="s">
        <v>13</v>
      </c>
      <c r="C27" s="6" t="s">
        <v>115</v>
      </c>
      <c r="D27" s="7">
        <v>0</v>
      </c>
      <c r="E27" s="8">
        <v>3400</v>
      </c>
      <c r="F27" s="8">
        <v>2800</v>
      </c>
      <c r="G27" s="9">
        <v>0</v>
      </c>
      <c r="H27" s="10">
        <v>1800</v>
      </c>
      <c r="I27" s="10">
        <v>1300</v>
      </c>
      <c r="J27" s="11">
        <v>1</v>
      </c>
      <c r="K27" s="12">
        <v>750</v>
      </c>
      <c r="L27" s="6">
        <f t="shared" si="0"/>
        <v>1</v>
      </c>
      <c r="M27" s="13">
        <f t="shared" si="1"/>
        <v>750</v>
      </c>
    </row>
    <row r="28" spans="1:13" x14ac:dyDescent="0.75">
      <c r="A28" s="6" t="s">
        <v>116</v>
      </c>
      <c r="B28" s="6" t="s">
        <v>13</v>
      </c>
      <c r="C28" s="6" t="s">
        <v>117</v>
      </c>
      <c r="D28" s="7">
        <v>0</v>
      </c>
      <c r="E28" s="8">
        <v>3400</v>
      </c>
      <c r="F28" s="8">
        <v>2000</v>
      </c>
      <c r="G28" s="9">
        <v>1</v>
      </c>
      <c r="H28" s="10">
        <v>1800</v>
      </c>
      <c r="I28" s="10">
        <v>360</v>
      </c>
      <c r="J28" s="11">
        <v>0</v>
      </c>
      <c r="K28" s="12">
        <v>1400</v>
      </c>
      <c r="L28" s="6">
        <f t="shared" si="0"/>
        <v>1</v>
      </c>
      <c r="M28" s="13">
        <f t="shared" si="1"/>
        <v>2160</v>
      </c>
    </row>
    <row r="29" spans="1:13" x14ac:dyDescent="0.75">
      <c r="A29" s="6" t="s">
        <v>148</v>
      </c>
      <c r="B29" s="6" t="s">
        <v>13</v>
      </c>
      <c r="C29" s="6" t="s">
        <v>149</v>
      </c>
      <c r="D29" s="7">
        <v>0</v>
      </c>
      <c r="E29" s="8">
        <v>3400</v>
      </c>
      <c r="F29" s="8">
        <v>1800</v>
      </c>
      <c r="G29" s="9">
        <v>1</v>
      </c>
      <c r="H29" s="10">
        <v>1800</v>
      </c>
      <c r="I29" s="10">
        <v>1100</v>
      </c>
      <c r="J29" s="11">
        <v>0</v>
      </c>
      <c r="K29" s="12">
        <v>2900</v>
      </c>
      <c r="L29" s="6">
        <f t="shared" si="0"/>
        <v>1</v>
      </c>
      <c r="M29" s="13">
        <f t="shared" si="1"/>
        <v>2900</v>
      </c>
    </row>
    <row r="30" spans="1:13" x14ac:dyDescent="0.75">
      <c r="A30" s="6" t="s">
        <v>150</v>
      </c>
      <c r="B30" s="6" t="s">
        <v>13</v>
      </c>
      <c r="C30" s="6" t="s">
        <v>149</v>
      </c>
      <c r="D30" s="7">
        <v>0</v>
      </c>
      <c r="E30" s="8">
        <v>3400</v>
      </c>
      <c r="F30" s="8">
        <v>1800</v>
      </c>
      <c r="G30" s="9">
        <v>1</v>
      </c>
      <c r="H30" s="10">
        <v>1800</v>
      </c>
      <c r="I30" s="10">
        <v>1100</v>
      </c>
      <c r="J30" s="11">
        <v>0</v>
      </c>
      <c r="K30" s="12">
        <v>2900</v>
      </c>
      <c r="L30" s="6">
        <f t="shared" si="0"/>
        <v>1</v>
      </c>
      <c r="M30" s="13">
        <f t="shared" si="1"/>
        <v>2900</v>
      </c>
    </row>
    <row r="31" spans="1:13" x14ac:dyDescent="0.75">
      <c r="A31" s="6" t="s">
        <v>154</v>
      </c>
      <c r="B31" s="6" t="s">
        <v>13</v>
      </c>
      <c r="C31" s="6" t="s">
        <v>155</v>
      </c>
      <c r="D31" s="7">
        <v>1</v>
      </c>
      <c r="E31" s="8">
        <v>3400</v>
      </c>
      <c r="F31" s="8">
        <v>260</v>
      </c>
      <c r="G31" s="9">
        <v>0</v>
      </c>
      <c r="H31" s="10">
        <v>1800</v>
      </c>
      <c r="I31" s="10">
        <v>1900</v>
      </c>
      <c r="J31" s="11">
        <v>0</v>
      </c>
      <c r="K31" s="12">
        <v>3600</v>
      </c>
      <c r="L31" s="6">
        <f t="shared" si="0"/>
        <v>1</v>
      </c>
      <c r="M31" s="13">
        <f t="shared" si="1"/>
        <v>3660</v>
      </c>
    </row>
    <row r="32" spans="1:13" x14ac:dyDescent="0.75">
      <c r="A32" s="6" t="s">
        <v>158</v>
      </c>
      <c r="B32" s="6" t="s">
        <v>13</v>
      </c>
      <c r="C32" s="6" t="s">
        <v>159</v>
      </c>
      <c r="D32" s="7">
        <v>0</v>
      </c>
      <c r="E32" s="8">
        <v>3400</v>
      </c>
      <c r="F32" s="8">
        <v>1300</v>
      </c>
      <c r="G32" s="9">
        <v>1</v>
      </c>
      <c r="H32" s="10">
        <v>1800</v>
      </c>
      <c r="I32" s="10">
        <v>330</v>
      </c>
      <c r="J32" s="11">
        <v>0</v>
      </c>
      <c r="K32" s="12">
        <v>2100</v>
      </c>
      <c r="L32" s="6">
        <f t="shared" si="0"/>
        <v>1</v>
      </c>
      <c r="M32" s="13">
        <f t="shared" si="1"/>
        <v>2130</v>
      </c>
    </row>
    <row r="33" spans="1:13" x14ac:dyDescent="0.75">
      <c r="A33" s="6" t="s">
        <v>160</v>
      </c>
      <c r="B33" s="6" t="s">
        <v>13</v>
      </c>
      <c r="C33" s="6" t="s">
        <v>161</v>
      </c>
      <c r="D33" s="7">
        <v>0</v>
      </c>
      <c r="E33" s="8">
        <v>3400</v>
      </c>
      <c r="F33" s="8">
        <v>2000</v>
      </c>
      <c r="G33" s="9">
        <v>1</v>
      </c>
      <c r="H33" s="10">
        <v>1800</v>
      </c>
      <c r="I33" s="10">
        <v>510</v>
      </c>
      <c r="J33" s="11">
        <v>0</v>
      </c>
      <c r="K33" s="12">
        <v>1400</v>
      </c>
      <c r="L33" s="6">
        <f t="shared" si="0"/>
        <v>1</v>
      </c>
      <c r="M33" s="13">
        <f t="shared" si="1"/>
        <v>2310</v>
      </c>
    </row>
    <row r="34" spans="1:13" x14ac:dyDescent="0.75">
      <c r="A34" s="6" t="s">
        <v>162</v>
      </c>
      <c r="B34" s="6" t="s">
        <v>13</v>
      </c>
      <c r="C34" s="6" t="s">
        <v>161</v>
      </c>
      <c r="D34" s="7">
        <v>0</v>
      </c>
      <c r="E34" s="8">
        <v>3400</v>
      </c>
      <c r="F34" s="8">
        <v>2000</v>
      </c>
      <c r="G34" s="9">
        <v>1</v>
      </c>
      <c r="H34" s="10">
        <v>1800</v>
      </c>
      <c r="I34" s="10">
        <v>510</v>
      </c>
      <c r="J34" s="11">
        <v>0</v>
      </c>
      <c r="K34" s="12">
        <v>1400</v>
      </c>
      <c r="L34" s="6">
        <f t="shared" si="0"/>
        <v>1</v>
      </c>
      <c r="M34" s="13">
        <f t="shared" si="1"/>
        <v>2310</v>
      </c>
    </row>
    <row r="35" spans="1:13" x14ac:dyDescent="0.75">
      <c r="A35" s="6" t="s">
        <v>163</v>
      </c>
      <c r="B35" s="6" t="s">
        <v>13</v>
      </c>
      <c r="C35" s="6" t="s">
        <v>164</v>
      </c>
      <c r="D35" s="7">
        <v>0</v>
      </c>
      <c r="E35" s="8">
        <v>3400</v>
      </c>
      <c r="F35" s="8">
        <v>5000</v>
      </c>
      <c r="G35" s="9">
        <v>0</v>
      </c>
      <c r="H35" s="10">
        <v>1800</v>
      </c>
      <c r="I35" s="10">
        <v>6600</v>
      </c>
      <c r="J35" s="11">
        <v>1</v>
      </c>
      <c r="K35" s="12">
        <v>8400</v>
      </c>
      <c r="L35" s="6">
        <f t="shared" si="0"/>
        <v>1</v>
      </c>
      <c r="M35" s="13">
        <f t="shared" si="1"/>
        <v>8400</v>
      </c>
    </row>
    <row r="36" spans="1:13" x14ac:dyDescent="0.75">
      <c r="A36" s="6" t="s">
        <v>165</v>
      </c>
      <c r="B36" s="6" t="s">
        <v>13</v>
      </c>
      <c r="C36" s="6" t="s">
        <v>166</v>
      </c>
      <c r="D36" s="7">
        <v>0</v>
      </c>
      <c r="E36" s="8">
        <v>3400</v>
      </c>
      <c r="F36" s="8">
        <v>1700</v>
      </c>
      <c r="G36" s="9">
        <v>1</v>
      </c>
      <c r="H36" s="10">
        <v>1800</v>
      </c>
      <c r="I36" s="10">
        <v>1100</v>
      </c>
      <c r="J36" s="11">
        <v>0</v>
      </c>
      <c r="K36" s="12">
        <v>2600</v>
      </c>
      <c r="L36" s="6">
        <f t="shared" si="0"/>
        <v>1</v>
      </c>
      <c r="M36" s="13">
        <f t="shared" si="1"/>
        <v>2900</v>
      </c>
    </row>
    <row r="37" spans="1:13" x14ac:dyDescent="0.75">
      <c r="A37" s="6" t="s">
        <v>167</v>
      </c>
      <c r="B37" s="6" t="s">
        <v>13</v>
      </c>
      <c r="C37" s="6" t="s">
        <v>168</v>
      </c>
      <c r="D37" s="7">
        <v>0</v>
      </c>
      <c r="E37" s="8">
        <v>3400</v>
      </c>
      <c r="F37" s="8">
        <v>1600</v>
      </c>
      <c r="G37" s="9">
        <v>1</v>
      </c>
      <c r="H37" s="10">
        <v>1800</v>
      </c>
      <c r="I37" s="10">
        <v>210</v>
      </c>
      <c r="J37" s="11">
        <v>0</v>
      </c>
      <c r="K37" s="12">
        <v>1800</v>
      </c>
      <c r="L37" s="6">
        <f t="shared" si="0"/>
        <v>1</v>
      </c>
      <c r="M37" s="13">
        <f t="shared" si="1"/>
        <v>2010</v>
      </c>
    </row>
    <row r="38" spans="1:13" x14ac:dyDescent="0.75">
      <c r="A38" s="6" t="s">
        <v>169</v>
      </c>
      <c r="B38" s="6" t="s">
        <v>13</v>
      </c>
      <c r="C38" s="6" t="s">
        <v>168</v>
      </c>
      <c r="D38" s="7">
        <v>0</v>
      </c>
      <c r="E38" s="8">
        <v>3400</v>
      </c>
      <c r="F38" s="8">
        <v>1600</v>
      </c>
      <c r="G38" s="9">
        <v>1</v>
      </c>
      <c r="H38" s="10">
        <v>1800</v>
      </c>
      <c r="I38" s="10">
        <v>210</v>
      </c>
      <c r="J38" s="11">
        <v>0</v>
      </c>
      <c r="K38" s="12">
        <v>1800</v>
      </c>
      <c r="L38" s="6">
        <f t="shared" si="0"/>
        <v>1</v>
      </c>
      <c r="M38" s="13">
        <f t="shared" si="1"/>
        <v>2010</v>
      </c>
    </row>
    <row r="39" spans="1:13" x14ac:dyDescent="0.75">
      <c r="A39" s="6" t="s">
        <v>170</v>
      </c>
      <c r="B39" s="6" t="s">
        <v>13</v>
      </c>
      <c r="C39" s="6" t="s">
        <v>168</v>
      </c>
      <c r="D39" s="7">
        <v>0</v>
      </c>
      <c r="E39" s="8">
        <v>3400</v>
      </c>
      <c r="F39" s="8">
        <v>1600</v>
      </c>
      <c r="G39" s="9">
        <v>1</v>
      </c>
      <c r="H39" s="10">
        <v>1800</v>
      </c>
      <c r="I39" s="10">
        <v>210</v>
      </c>
      <c r="J39" s="11">
        <v>0</v>
      </c>
      <c r="K39" s="12">
        <v>1800</v>
      </c>
      <c r="L39" s="6">
        <f t="shared" si="0"/>
        <v>1</v>
      </c>
      <c r="M39" s="13">
        <f t="shared" si="1"/>
        <v>2010</v>
      </c>
    </row>
    <row r="40" spans="1:13" x14ac:dyDescent="0.75">
      <c r="A40" s="6" t="s">
        <v>171</v>
      </c>
      <c r="B40" s="6" t="s">
        <v>13</v>
      </c>
      <c r="C40" s="6" t="s">
        <v>172</v>
      </c>
      <c r="D40" s="7">
        <v>0</v>
      </c>
      <c r="E40" s="8">
        <v>3400</v>
      </c>
      <c r="F40" s="8">
        <v>4100</v>
      </c>
      <c r="G40" s="9">
        <v>0</v>
      </c>
      <c r="H40" s="10">
        <v>1800</v>
      </c>
      <c r="I40" s="10">
        <v>5700</v>
      </c>
      <c r="J40" s="11">
        <v>1</v>
      </c>
      <c r="K40" s="12">
        <v>7400</v>
      </c>
      <c r="L40" s="6">
        <f t="shared" si="0"/>
        <v>1</v>
      </c>
      <c r="M40" s="13">
        <f t="shared" si="1"/>
        <v>7400</v>
      </c>
    </row>
    <row r="41" spans="1:13" x14ac:dyDescent="0.75">
      <c r="A41" s="6" t="s">
        <v>176</v>
      </c>
      <c r="B41" s="6" t="s">
        <v>177</v>
      </c>
      <c r="C41" s="6" t="s">
        <v>104</v>
      </c>
      <c r="D41" s="7">
        <v>1</v>
      </c>
      <c r="E41" s="8">
        <v>3400</v>
      </c>
      <c r="F41" s="8">
        <v>10</v>
      </c>
      <c r="G41" s="9">
        <v>0</v>
      </c>
      <c r="H41" s="10">
        <v>1800</v>
      </c>
      <c r="I41" s="10">
        <v>1600</v>
      </c>
      <c r="J41" s="11">
        <v>0</v>
      </c>
      <c r="K41" s="12">
        <v>3400</v>
      </c>
      <c r="L41" s="6">
        <f t="shared" si="0"/>
        <v>1</v>
      </c>
      <c r="M41" s="13">
        <f t="shared" si="1"/>
        <v>3410</v>
      </c>
    </row>
    <row r="42" spans="1:13" x14ac:dyDescent="0.75">
      <c r="A42" s="6" t="s">
        <v>183</v>
      </c>
      <c r="B42" s="6" t="s">
        <v>184</v>
      </c>
      <c r="C42" s="6" t="s">
        <v>161</v>
      </c>
      <c r="D42" s="7">
        <v>0</v>
      </c>
      <c r="E42" s="8">
        <v>3400</v>
      </c>
      <c r="F42" s="8">
        <v>2000</v>
      </c>
      <c r="G42" s="9">
        <v>1</v>
      </c>
      <c r="H42" s="10">
        <v>1800</v>
      </c>
      <c r="I42" s="10">
        <v>510</v>
      </c>
      <c r="J42" s="11">
        <v>0</v>
      </c>
      <c r="K42" s="12">
        <v>1400</v>
      </c>
      <c r="L42" s="6">
        <f t="shared" si="0"/>
        <v>1</v>
      </c>
      <c r="M42" s="13">
        <f t="shared" si="1"/>
        <v>2310</v>
      </c>
    </row>
    <row r="43" spans="1:13" x14ac:dyDescent="0.75">
      <c r="A43" s="6" t="s">
        <v>185</v>
      </c>
      <c r="B43" s="6" t="s">
        <v>186</v>
      </c>
      <c r="C43" s="6" t="s">
        <v>187</v>
      </c>
      <c r="D43" s="7">
        <v>0</v>
      </c>
      <c r="E43" s="8">
        <v>3400</v>
      </c>
      <c r="F43" s="8">
        <v>2600</v>
      </c>
      <c r="G43" s="9">
        <v>0</v>
      </c>
      <c r="H43" s="10">
        <v>1800</v>
      </c>
      <c r="I43" s="10">
        <v>1100</v>
      </c>
      <c r="J43" s="11">
        <v>1</v>
      </c>
      <c r="K43" s="12">
        <v>870</v>
      </c>
      <c r="L43" s="6">
        <f t="shared" si="0"/>
        <v>1</v>
      </c>
      <c r="M43" s="13">
        <f t="shared" si="1"/>
        <v>870</v>
      </c>
    </row>
    <row r="44" spans="1:13" x14ac:dyDescent="0.75">
      <c r="A44" s="6" t="s">
        <v>188</v>
      </c>
      <c r="B44" s="6" t="s">
        <v>189</v>
      </c>
      <c r="C44" s="6" t="s">
        <v>111</v>
      </c>
      <c r="D44" s="7">
        <v>0</v>
      </c>
      <c r="E44" s="8">
        <v>3400</v>
      </c>
      <c r="F44" s="8">
        <v>640</v>
      </c>
      <c r="G44" s="9">
        <v>1</v>
      </c>
      <c r="H44" s="10">
        <v>1800</v>
      </c>
      <c r="I44" s="10">
        <v>950</v>
      </c>
      <c r="J44" s="11">
        <v>0</v>
      </c>
      <c r="K44" s="12">
        <v>2700</v>
      </c>
      <c r="L44" s="6">
        <f t="shared" si="0"/>
        <v>1</v>
      </c>
      <c r="M44" s="13">
        <f t="shared" si="1"/>
        <v>2750</v>
      </c>
    </row>
    <row r="45" spans="1:13" x14ac:dyDescent="0.75">
      <c r="A45" s="6" t="s">
        <v>193</v>
      </c>
      <c r="B45" s="6" t="s">
        <v>194</v>
      </c>
      <c r="C45" s="6" t="s">
        <v>195</v>
      </c>
      <c r="D45" s="7">
        <v>0</v>
      </c>
      <c r="E45" s="8">
        <v>3400</v>
      </c>
      <c r="F45" s="8">
        <v>2500</v>
      </c>
      <c r="G45" s="9">
        <v>0</v>
      </c>
      <c r="H45" s="10">
        <v>1800</v>
      </c>
      <c r="I45" s="10">
        <v>850</v>
      </c>
      <c r="J45" s="11">
        <v>1</v>
      </c>
      <c r="K45" s="12">
        <v>960</v>
      </c>
      <c r="L45" s="6">
        <f t="shared" si="0"/>
        <v>1</v>
      </c>
      <c r="M45" s="13">
        <f t="shared" si="1"/>
        <v>960</v>
      </c>
    </row>
    <row r="46" spans="1:13" x14ac:dyDescent="0.75">
      <c r="A46" s="6" t="s">
        <v>198</v>
      </c>
      <c r="B46" s="6" t="s">
        <v>199</v>
      </c>
      <c r="C46" s="6" t="s">
        <v>117</v>
      </c>
      <c r="D46" s="7">
        <v>0</v>
      </c>
      <c r="E46" s="8">
        <v>3400</v>
      </c>
      <c r="F46" s="8">
        <v>2000</v>
      </c>
      <c r="G46" s="9">
        <v>1</v>
      </c>
      <c r="H46" s="10">
        <v>1800</v>
      </c>
      <c r="I46" s="10">
        <v>360</v>
      </c>
      <c r="J46" s="11">
        <v>0</v>
      </c>
      <c r="K46" s="12">
        <v>1400</v>
      </c>
      <c r="L46" s="6">
        <f t="shared" si="0"/>
        <v>1</v>
      </c>
      <c r="M46" s="13">
        <f t="shared" si="1"/>
        <v>2160</v>
      </c>
    </row>
    <row r="47" spans="1:13" x14ac:dyDescent="0.75">
      <c r="A47" s="6" t="s">
        <v>200</v>
      </c>
      <c r="B47" s="6" t="s">
        <v>201</v>
      </c>
      <c r="C47" s="6" t="s">
        <v>202</v>
      </c>
      <c r="D47" s="7">
        <v>0</v>
      </c>
      <c r="E47" s="8">
        <v>3400</v>
      </c>
      <c r="F47" s="8">
        <v>2000</v>
      </c>
      <c r="G47" s="9">
        <v>1</v>
      </c>
      <c r="H47" s="10">
        <v>1800</v>
      </c>
      <c r="I47" s="10">
        <v>870</v>
      </c>
      <c r="J47" s="11">
        <v>0</v>
      </c>
      <c r="K47" s="12">
        <v>2400</v>
      </c>
      <c r="L47" s="6">
        <f t="shared" si="0"/>
        <v>1</v>
      </c>
      <c r="M47" s="13">
        <f t="shared" si="1"/>
        <v>2670</v>
      </c>
    </row>
    <row r="48" spans="1:13" ht="26" x14ac:dyDescent="1.2">
      <c r="A48" s="14" t="s">
        <v>210</v>
      </c>
      <c r="B48" s="14"/>
      <c r="C48" s="14"/>
      <c r="D48" s="14">
        <f>SUM(D3:D47)</f>
        <v>12</v>
      </c>
      <c r="E48" s="14"/>
      <c r="F48" s="14"/>
      <c r="G48" s="14">
        <f>SUM(G3:G47)</f>
        <v>23</v>
      </c>
      <c r="H48" s="14"/>
      <c r="I48" s="14"/>
      <c r="J48" s="14">
        <f>SUM(J3:J47)</f>
        <v>10</v>
      </c>
      <c r="K48" s="14"/>
      <c r="L48" s="14">
        <f>SUM(L3:L47)</f>
        <v>45</v>
      </c>
      <c r="M48" s="15">
        <f>SUM(M3:M47)</f>
        <v>144590</v>
      </c>
    </row>
  </sheetData>
  <mergeCells count="7">
    <mergeCell ref="L1:L2"/>
    <mergeCell ref="M1:M2"/>
    <mergeCell ref="A1:A2"/>
    <mergeCell ref="C1:C2"/>
    <mergeCell ref="D1:F1"/>
    <mergeCell ref="G1:I1"/>
    <mergeCell ref="J1:K1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9B4E-7BBA-434F-87C7-A4E0A92A75F5}">
  <sheetPr>
    <tabColor rgb="FFFF0000"/>
  </sheetPr>
  <dimension ref="A1:P32"/>
  <sheetViews>
    <sheetView tabSelected="1" zoomScaleNormal="100" workbookViewId="0">
      <selection activeCell="P14" sqref="P14"/>
    </sheetView>
  </sheetViews>
  <sheetFormatPr defaultColWidth="8.453125" defaultRowHeight="14.75" x14ac:dyDescent="0.75"/>
  <cols>
    <col min="1" max="1" width="7.40625" bestFit="1" customWidth="1"/>
    <col min="2" max="2" width="12.76953125" bestFit="1" customWidth="1"/>
    <col min="3" max="3" width="10.5" customWidth="1"/>
    <col min="4" max="4" width="9.54296875" customWidth="1"/>
    <col min="5" max="10" width="6.1328125" bestFit="1" customWidth="1"/>
    <col min="11" max="11" width="7.31640625" customWidth="1"/>
    <col min="12" max="12" width="10.5" customWidth="1"/>
    <col min="13" max="13" width="10.6328125" customWidth="1"/>
    <col min="14" max="14" width="4.04296875" customWidth="1"/>
  </cols>
  <sheetData>
    <row r="1" spans="1:16" ht="31.25" x14ac:dyDescent="1.45">
      <c r="A1" s="49" t="s">
        <v>251</v>
      </c>
      <c r="B1" s="49"/>
      <c r="C1" s="18" t="s">
        <v>253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t="s">
        <v>252</v>
      </c>
    </row>
    <row r="2" spans="1:16" ht="36.75" x14ac:dyDescent="0.75">
      <c r="A2" s="24" t="s">
        <v>211</v>
      </c>
      <c r="B2" s="24" t="s">
        <v>212</v>
      </c>
      <c r="C2" s="24" t="s">
        <v>254</v>
      </c>
      <c r="D2" s="24" t="s">
        <v>255</v>
      </c>
      <c r="E2" s="43" t="s">
        <v>218</v>
      </c>
      <c r="F2" s="43" t="s">
        <v>219</v>
      </c>
      <c r="G2" s="43" t="s">
        <v>220</v>
      </c>
      <c r="H2" s="43" t="s">
        <v>221</v>
      </c>
      <c r="I2" s="43" t="s">
        <v>222</v>
      </c>
      <c r="J2" s="43" t="s">
        <v>216</v>
      </c>
      <c r="K2" s="43" t="s">
        <v>217</v>
      </c>
      <c r="L2" s="24" t="s">
        <v>256</v>
      </c>
      <c r="M2" s="24" t="s">
        <v>257</v>
      </c>
      <c r="N2" s="24" t="s">
        <v>215</v>
      </c>
    </row>
    <row r="3" spans="1:16" s="23" customFormat="1" ht="13.5" x14ac:dyDescent="0.7">
      <c r="A3" s="29" t="s">
        <v>226</v>
      </c>
      <c r="B3" s="29" t="s">
        <v>26</v>
      </c>
      <c r="C3" s="30">
        <v>10800</v>
      </c>
      <c r="D3" s="31">
        <v>1</v>
      </c>
      <c r="E3" s="32">
        <v>1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3">
        <f t="shared" ref="L3:L27" si="0">SUM(E3:K3)</f>
        <v>1</v>
      </c>
      <c r="M3" s="34">
        <f t="shared" ref="M3:M27" si="1">C3/D3</f>
        <v>10800</v>
      </c>
      <c r="N3" s="35">
        <f t="shared" ref="N3:N27" si="2">D3-L3</f>
        <v>0</v>
      </c>
    </row>
    <row r="4" spans="1:16" s="23" customFormat="1" ht="13.5" x14ac:dyDescent="0.7">
      <c r="A4" s="29" t="s">
        <v>227</v>
      </c>
      <c r="B4" s="29" t="s">
        <v>36</v>
      </c>
      <c r="C4" s="30">
        <v>3700</v>
      </c>
      <c r="D4" s="31">
        <v>1</v>
      </c>
      <c r="E4" s="32">
        <v>1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3">
        <f t="shared" si="0"/>
        <v>1</v>
      </c>
      <c r="M4" s="34">
        <f t="shared" si="1"/>
        <v>3700</v>
      </c>
      <c r="N4" s="35">
        <f t="shared" si="2"/>
        <v>0</v>
      </c>
    </row>
    <row r="5" spans="1:16" s="23" customFormat="1" ht="13.5" x14ac:dyDescent="0.7">
      <c r="A5" s="29" t="s">
        <v>228</v>
      </c>
      <c r="B5" s="29" t="s">
        <v>36</v>
      </c>
      <c r="C5" s="30">
        <v>27450</v>
      </c>
      <c r="D5" s="31">
        <v>3</v>
      </c>
      <c r="E5" s="32">
        <v>0</v>
      </c>
      <c r="F5" s="32">
        <v>0</v>
      </c>
      <c r="G5" s="32">
        <v>1</v>
      </c>
      <c r="H5" s="32">
        <v>0</v>
      </c>
      <c r="I5" s="32">
        <v>1</v>
      </c>
      <c r="J5" s="32">
        <v>0</v>
      </c>
      <c r="K5" s="32">
        <v>1</v>
      </c>
      <c r="L5" s="33">
        <f t="shared" si="0"/>
        <v>3</v>
      </c>
      <c r="M5" s="34">
        <f t="shared" si="1"/>
        <v>9150</v>
      </c>
      <c r="N5" s="35">
        <f t="shared" si="2"/>
        <v>0</v>
      </c>
    </row>
    <row r="6" spans="1:16" s="23" customFormat="1" ht="13.5" x14ac:dyDescent="0.7">
      <c r="A6" s="29" t="s">
        <v>229</v>
      </c>
      <c r="B6" s="29" t="s">
        <v>36</v>
      </c>
      <c r="C6" s="30">
        <v>18750</v>
      </c>
      <c r="D6" s="31">
        <v>3</v>
      </c>
      <c r="E6" s="32">
        <v>1</v>
      </c>
      <c r="F6" s="32">
        <v>0</v>
      </c>
      <c r="G6" s="32">
        <v>1</v>
      </c>
      <c r="H6" s="32">
        <v>0</v>
      </c>
      <c r="I6" s="32">
        <v>0</v>
      </c>
      <c r="J6" s="32">
        <v>1</v>
      </c>
      <c r="K6" s="32">
        <v>0</v>
      </c>
      <c r="L6" s="33">
        <f t="shared" si="0"/>
        <v>3</v>
      </c>
      <c r="M6" s="34">
        <f t="shared" si="1"/>
        <v>6250</v>
      </c>
      <c r="N6" s="35">
        <f t="shared" si="2"/>
        <v>0</v>
      </c>
    </row>
    <row r="7" spans="1:16" s="23" customFormat="1" ht="13.5" x14ac:dyDescent="0.7">
      <c r="A7" s="29" t="s">
        <v>230</v>
      </c>
      <c r="B7" s="29" t="s">
        <v>40</v>
      </c>
      <c r="C7" s="30">
        <v>17550</v>
      </c>
      <c r="D7" s="31">
        <v>3</v>
      </c>
      <c r="E7" s="32">
        <v>0</v>
      </c>
      <c r="F7" s="32">
        <v>1</v>
      </c>
      <c r="G7" s="32">
        <v>0</v>
      </c>
      <c r="H7" s="32">
        <v>1</v>
      </c>
      <c r="I7" s="32">
        <v>0</v>
      </c>
      <c r="J7" s="32">
        <v>1</v>
      </c>
      <c r="K7" s="32">
        <v>0</v>
      </c>
      <c r="L7" s="33">
        <f t="shared" si="0"/>
        <v>3</v>
      </c>
      <c r="M7" s="34">
        <f t="shared" si="1"/>
        <v>5850</v>
      </c>
      <c r="N7" s="35">
        <f t="shared" si="2"/>
        <v>0</v>
      </c>
    </row>
    <row r="8" spans="1:16" s="23" customFormat="1" ht="13.5" x14ac:dyDescent="0.7">
      <c r="A8" s="29" t="s">
        <v>231</v>
      </c>
      <c r="B8" s="29" t="s">
        <v>93</v>
      </c>
      <c r="C8" s="30">
        <v>18300</v>
      </c>
      <c r="D8" s="31">
        <v>3</v>
      </c>
      <c r="E8" s="32">
        <v>0</v>
      </c>
      <c r="F8" s="32">
        <v>1</v>
      </c>
      <c r="G8" s="32">
        <v>0</v>
      </c>
      <c r="H8" s="32">
        <v>0</v>
      </c>
      <c r="I8" s="32">
        <v>1</v>
      </c>
      <c r="J8" s="32">
        <v>1</v>
      </c>
      <c r="K8" s="32">
        <v>0</v>
      </c>
      <c r="L8" s="33">
        <f t="shared" si="0"/>
        <v>3</v>
      </c>
      <c r="M8" s="34">
        <f t="shared" si="1"/>
        <v>6100</v>
      </c>
      <c r="N8" s="35">
        <f t="shared" si="2"/>
        <v>0</v>
      </c>
    </row>
    <row r="9" spans="1:16" s="23" customFormat="1" ht="13.5" x14ac:dyDescent="0.7">
      <c r="A9" s="29" t="s">
        <v>232</v>
      </c>
      <c r="B9" s="29" t="s">
        <v>104</v>
      </c>
      <c r="C9" s="30">
        <v>14500</v>
      </c>
      <c r="D9" s="31">
        <v>2</v>
      </c>
      <c r="E9" s="32">
        <v>0</v>
      </c>
      <c r="F9" s="32">
        <v>0</v>
      </c>
      <c r="G9" s="32">
        <v>1</v>
      </c>
      <c r="H9" s="32">
        <v>0</v>
      </c>
      <c r="I9" s="32">
        <v>1</v>
      </c>
      <c r="J9" s="32">
        <v>0</v>
      </c>
      <c r="K9" s="32">
        <v>0</v>
      </c>
      <c r="L9" s="33">
        <f t="shared" si="0"/>
        <v>2</v>
      </c>
      <c r="M9" s="34">
        <f t="shared" si="1"/>
        <v>7250</v>
      </c>
      <c r="N9" s="35">
        <f t="shared" si="2"/>
        <v>0</v>
      </c>
    </row>
    <row r="10" spans="1:16" s="23" customFormat="1" ht="13.5" x14ac:dyDescent="0.7">
      <c r="A10" s="29" t="s">
        <v>233</v>
      </c>
      <c r="B10" s="29" t="s">
        <v>209</v>
      </c>
      <c r="C10" s="30">
        <v>17700</v>
      </c>
      <c r="D10" s="31">
        <v>3</v>
      </c>
      <c r="E10" s="32">
        <v>0</v>
      </c>
      <c r="F10" s="32">
        <v>1</v>
      </c>
      <c r="G10" s="32">
        <v>0</v>
      </c>
      <c r="H10" s="32">
        <v>1</v>
      </c>
      <c r="I10" s="32">
        <v>1</v>
      </c>
      <c r="J10" s="32">
        <v>0</v>
      </c>
      <c r="K10" s="32">
        <v>0</v>
      </c>
      <c r="L10" s="33">
        <f t="shared" si="0"/>
        <v>3</v>
      </c>
      <c r="M10" s="34">
        <f t="shared" si="1"/>
        <v>5900</v>
      </c>
      <c r="N10" s="35">
        <f t="shared" si="2"/>
        <v>0</v>
      </c>
    </row>
    <row r="11" spans="1:16" s="23" customFormat="1" ht="13.5" x14ac:dyDescent="0.7">
      <c r="A11" s="29" t="s">
        <v>234</v>
      </c>
      <c r="B11" s="29" t="s">
        <v>213</v>
      </c>
      <c r="C11" s="30">
        <v>26580</v>
      </c>
      <c r="D11" s="31">
        <v>3</v>
      </c>
      <c r="E11" s="32">
        <v>0</v>
      </c>
      <c r="F11" s="32">
        <v>0</v>
      </c>
      <c r="G11" s="32">
        <v>0</v>
      </c>
      <c r="H11" s="32">
        <v>1</v>
      </c>
      <c r="I11" s="32">
        <v>0</v>
      </c>
      <c r="J11" s="32">
        <v>1</v>
      </c>
      <c r="K11" s="32">
        <v>1</v>
      </c>
      <c r="L11" s="33">
        <f t="shared" si="0"/>
        <v>3</v>
      </c>
      <c r="M11" s="34">
        <f t="shared" si="1"/>
        <v>8860</v>
      </c>
      <c r="N11" s="35">
        <f t="shared" si="2"/>
        <v>0</v>
      </c>
    </row>
    <row r="12" spans="1:16" s="23" customFormat="1" ht="13.5" x14ac:dyDescent="0.7">
      <c r="A12" s="29" t="s">
        <v>235</v>
      </c>
      <c r="B12" s="29" t="s">
        <v>111</v>
      </c>
      <c r="C12" s="30">
        <v>21750</v>
      </c>
      <c r="D12" s="31">
        <v>3</v>
      </c>
      <c r="E12" s="32">
        <v>0</v>
      </c>
      <c r="F12" s="32">
        <v>0</v>
      </c>
      <c r="G12" s="32">
        <v>1</v>
      </c>
      <c r="H12" s="32">
        <v>0</v>
      </c>
      <c r="I12" s="32">
        <v>1</v>
      </c>
      <c r="J12" s="32">
        <v>0</v>
      </c>
      <c r="K12" s="32">
        <v>1</v>
      </c>
      <c r="L12" s="33">
        <f t="shared" si="0"/>
        <v>3</v>
      </c>
      <c r="M12" s="34">
        <f t="shared" si="1"/>
        <v>7250</v>
      </c>
      <c r="N12" s="35">
        <f t="shared" si="2"/>
        <v>0</v>
      </c>
    </row>
    <row r="13" spans="1:16" s="23" customFormat="1" ht="13.5" x14ac:dyDescent="0.7">
      <c r="A13" s="29" t="s">
        <v>236</v>
      </c>
      <c r="B13" s="29" t="s">
        <v>111</v>
      </c>
      <c r="C13" s="30">
        <v>30600</v>
      </c>
      <c r="D13" s="31">
        <v>3</v>
      </c>
      <c r="E13" s="32">
        <v>1</v>
      </c>
      <c r="F13" s="32">
        <v>0</v>
      </c>
      <c r="G13" s="32">
        <v>0</v>
      </c>
      <c r="H13" s="32">
        <v>1</v>
      </c>
      <c r="I13" s="32">
        <v>0</v>
      </c>
      <c r="J13" s="32">
        <v>1</v>
      </c>
      <c r="K13" s="32">
        <v>0</v>
      </c>
      <c r="L13" s="33">
        <f t="shared" si="0"/>
        <v>3</v>
      </c>
      <c r="M13" s="34">
        <f t="shared" si="1"/>
        <v>10200</v>
      </c>
      <c r="N13" s="35">
        <f t="shared" si="2"/>
        <v>0</v>
      </c>
    </row>
    <row r="14" spans="1:16" s="23" customFormat="1" ht="13.5" x14ac:dyDescent="0.7">
      <c r="A14" s="29" t="s">
        <v>237</v>
      </c>
      <c r="B14" s="29" t="s">
        <v>111</v>
      </c>
      <c r="C14" s="30">
        <v>15400</v>
      </c>
      <c r="D14" s="31">
        <v>2</v>
      </c>
      <c r="E14" s="32">
        <v>1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2">
        <v>0</v>
      </c>
      <c r="L14" s="33">
        <f t="shared" si="0"/>
        <v>2</v>
      </c>
      <c r="M14" s="34">
        <f t="shared" si="1"/>
        <v>7700</v>
      </c>
      <c r="N14" s="35">
        <f t="shared" si="2"/>
        <v>0</v>
      </c>
    </row>
    <row r="15" spans="1:16" s="23" customFormat="1" ht="13.5" x14ac:dyDescent="0.7">
      <c r="A15" s="29" t="s">
        <v>238</v>
      </c>
      <c r="B15" s="29" t="s">
        <v>117</v>
      </c>
      <c r="C15" s="30">
        <v>26550</v>
      </c>
      <c r="D15" s="31">
        <v>3</v>
      </c>
      <c r="E15" s="32">
        <v>0</v>
      </c>
      <c r="F15" s="32">
        <v>1</v>
      </c>
      <c r="G15" s="32">
        <v>1</v>
      </c>
      <c r="H15" s="32">
        <v>0</v>
      </c>
      <c r="I15" s="32">
        <v>0</v>
      </c>
      <c r="J15" s="32">
        <v>1</v>
      </c>
      <c r="K15" s="32">
        <v>0</v>
      </c>
      <c r="L15" s="33">
        <f t="shared" si="0"/>
        <v>3</v>
      </c>
      <c r="M15" s="34">
        <f t="shared" si="1"/>
        <v>8850</v>
      </c>
      <c r="N15" s="35">
        <f t="shared" si="2"/>
        <v>0</v>
      </c>
    </row>
    <row r="16" spans="1:16" s="23" customFormat="1" ht="13.5" x14ac:dyDescent="0.7">
      <c r="A16" s="29" t="s">
        <v>239</v>
      </c>
      <c r="B16" s="29" t="s">
        <v>117</v>
      </c>
      <c r="C16" s="30">
        <v>22200</v>
      </c>
      <c r="D16" s="31">
        <v>3</v>
      </c>
      <c r="E16" s="32">
        <v>1</v>
      </c>
      <c r="F16" s="32">
        <v>0</v>
      </c>
      <c r="G16" s="32">
        <v>0</v>
      </c>
      <c r="H16" s="32">
        <v>0</v>
      </c>
      <c r="I16" s="32">
        <v>1</v>
      </c>
      <c r="J16" s="32">
        <v>0</v>
      </c>
      <c r="K16" s="32">
        <v>1</v>
      </c>
      <c r="L16" s="33">
        <f t="shared" si="0"/>
        <v>3</v>
      </c>
      <c r="M16" s="34">
        <f t="shared" si="1"/>
        <v>7400</v>
      </c>
      <c r="N16" s="35">
        <f t="shared" si="2"/>
        <v>0</v>
      </c>
    </row>
    <row r="17" spans="1:14" s="23" customFormat="1" ht="13.5" x14ac:dyDescent="0.7">
      <c r="A17" s="29" t="s">
        <v>240</v>
      </c>
      <c r="B17" s="29" t="s">
        <v>117</v>
      </c>
      <c r="C17" s="30">
        <v>12000</v>
      </c>
      <c r="D17" s="31">
        <v>2</v>
      </c>
      <c r="E17" s="32">
        <v>1</v>
      </c>
      <c r="F17" s="32">
        <v>0</v>
      </c>
      <c r="G17" s="32">
        <v>0</v>
      </c>
      <c r="H17" s="32">
        <v>0</v>
      </c>
      <c r="I17" s="32">
        <v>0</v>
      </c>
      <c r="J17" s="32">
        <v>1</v>
      </c>
      <c r="K17" s="32">
        <v>0</v>
      </c>
      <c r="L17" s="33">
        <f t="shared" si="0"/>
        <v>2</v>
      </c>
      <c r="M17" s="34">
        <f t="shared" si="1"/>
        <v>6000</v>
      </c>
      <c r="N17" s="35">
        <f t="shared" si="2"/>
        <v>0</v>
      </c>
    </row>
    <row r="18" spans="1:14" s="23" customFormat="1" ht="13.5" x14ac:dyDescent="0.7">
      <c r="A18" s="29" t="s">
        <v>241</v>
      </c>
      <c r="B18" s="29" t="s">
        <v>149</v>
      </c>
      <c r="C18" s="30">
        <v>15800</v>
      </c>
      <c r="D18" s="31">
        <v>2</v>
      </c>
      <c r="E18" s="32">
        <v>0</v>
      </c>
      <c r="F18" s="32">
        <v>1</v>
      </c>
      <c r="G18" s="32">
        <v>0</v>
      </c>
      <c r="H18" s="32">
        <v>1</v>
      </c>
      <c r="I18" s="32">
        <v>0</v>
      </c>
      <c r="J18" s="32">
        <v>0</v>
      </c>
      <c r="K18" s="32">
        <v>0</v>
      </c>
      <c r="L18" s="33">
        <f t="shared" si="0"/>
        <v>2</v>
      </c>
      <c r="M18" s="34">
        <f t="shared" si="1"/>
        <v>7900</v>
      </c>
      <c r="N18" s="35">
        <f t="shared" si="2"/>
        <v>0</v>
      </c>
    </row>
    <row r="19" spans="1:14" s="23" customFormat="1" ht="13.5" x14ac:dyDescent="0.7">
      <c r="A19" s="29" t="s">
        <v>242</v>
      </c>
      <c r="B19" s="29" t="s">
        <v>149</v>
      </c>
      <c r="C19" s="30">
        <v>9800</v>
      </c>
      <c r="D19" s="31">
        <v>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1</v>
      </c>
      <c r="L19" s="33">
        <f t="shared" si="0"/>
        <v>1</v>
      </c>
      <c r="M19" s="34">
        <f t="shared" si="1"/>
        <v>9800</v>
      </c>
      <c r="N19" s="35">
        <f t="shared" si="2"/>
        <v>0</v>
      </c>
    </row>
    <row r="20" spans="1:14" s="23" customFormat="1" ht="13.5" x14ac:dyDescent="0.7">
      <c r="A20" s="29" t="s">
        <v>243</v>
      </c>
      <c r="B20" s="29" t="s">
        <v>159</v>
      </c>
      <c r="C20" s="30">
        <v>15500</v>
      </c>
      <c r="D20" s="31">
        <v>2</v>
      </c>
      <c r="E20" s="32">
        <v>0</v>
      </c>
      <c r="F20" s="32">
        <v>0</v>
      </c>
      <c r="G20" s="32">
        <v>1</v>
      </c>
      <c r="H20" s="32">
        <v>0</v>
      </c>
      <c r="I20" s="32">
        <v>1</v>
      </c>
      <c r="J20" s="32">
        <v>0</v>
      </c>
      <c r="K20" s="32">
        <v>0</v>
      </c>
      <c r="L20" s="33">
        <f t="shared" si="0"/>
        <v>2</v>
      </c>
      <c r="M20" s="34">
        <f t="shared" si="1"/>
        <v>7750</v>
      </c>
      <c r="N20" s="35">
        <f t="shared" si="2"/>
        <v>0</v>
      </c>
    </row>
    <row r="21" spans="1:14" s="23" customFormat="1" ht="13.5" x14ac:dyDescent="0.7">
      <c r="A21" s="29" t="s">
        <v>244</v>
      </c>
      <c r="B21" s="29" t="s">
        <v>161</v>
      </c>
      <c r="C21" s="30">
        <v>11700</v>
      </c>
      <c r="D21" s="31">
        <v>2</v>
      </c>
      <c r="E21" s="32">
        <v>0</v>
      </c>
      <c r="F21" s="32">
        <v>1</v>
      </c>
      <c r="G21" s="32">
        <v>1</v>
      </c>
      <c r="H21" s="32">
        <v>0</v>
      </c>
      <c r="I21" s="32">
        <v>0</v>
      </c>
      <c r="J21" s="32">
        <v>0</v>
      </c>
      <c r="K21" s="32">
        <v>0</v>
      </c>
      <c r="L21" s="33">
        <f t="shared" si="0"/>
        <v>2</v>
      </c>
      <c r="M21" s="34">
        <f t="shared" si="1"/>
        <v>5850</v>
      </c>
      <c r="N21" s="35">
        <f t="shared" si="2"/>
        <v>0</v>
      </c>
    </row>
    <row r="22" spans="1:14" s="23" customFormat="1" ht="13.5" x14ac:dyDescent="0.7">
      <c r="A22" s="29" t="s">
        <v>245</v>
      </c>
      <c r="B22" s="29" t="s">
        <v>161</v>
      </c>
      <c r="C22" s="30">
        <v>14700</v>
      </c>
      <c r="D22" s="31">
        <v>2</v>
      </c>
      <c r="E22" s="32">
        <v>0</v>
      </c>
      <c r="F22" s="32">
        <v>0</v>
      </c>
      <c r="G22" s="32">
        <v>0</v>
      </c>
      <c r="H22" s="32">
        <v>0</v>
      </c>
      <c r="I22" s="32">
        <v>1</v>
      </c>
      <c r="J22" s="32">
        <v>0</v>
      </c>
      <c r="K22" s="32">
        <v>1</v>
      </c>
      <c r="L22" s="33">
        <f t="shared" si="0"/>
        <v>2</v>
      </c>
      <c r="M22" s="34">
        <f t="shared" si="1"/>
        <v>7350</v>
      </c>
      <c r="N22" s="35">
        <f t="shared" si="2"/>
        <v>0</v>
      </c>
    </row>
    <row r="23" spans="1:14" s="23" customFormat="1" ht="13.5" x14ac:dyDescent="0.7">
      <c r="A23" s="29" t="s">
        <v>246</v>
      </c>
      <c r="B23" s="29" t="s">
        <v>161</v>
      </c>
      <c r="C23" s="30">
        <v>8300</v>
      </c>
      <c r="D23" s="31">
        <v>1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1</v>
      </c>
      <c r="L23" s="33">
        <f t="shared" si="0"/>
        <v>1</v>
      </c>
      <c r="M23" s="34">
        <f t="shared" si="1"/>
        <v>8300</v>
      </c>
      <c r="N23" s="35">
        <f t="shared" si="2"/>
        <v>0</v>
      </c>
    </row>
    <row r="24" spans="1:14" s="23" customFormat="1" ht="13.5" x14ac:dyDescent="0.7">
      <c r="A24" s="29" t="s">
        <v>247</v>
      </c>
      <c r="B24" s="29" t="s">
        <v>166</v>
      </c>
      <c r="C24" s="30">
        <v>11500</v>
      </c>
      <c r="D24" s="31">
        <v>2</v>
      </c>
      <c r="E24" s="32">
        <v>0</v>
      </c>
      <c r="F24" s="32">
        <v>1</v>
      </c>
      <c r="G24" s="32">
        <v>0</v>
      </c>
      <c r="H24" s="32">
        <v>1</v>
      </c>
      <c r="I24" s="32">
        <v>0</v>
      </c>
      <c r="J24" s="32">
        <v>0</v>
      </c>
      <c r="K24" s="32">
        <v>0</v>
      </c>
      <c r="L24" s="33">
        <f t="shared" si="0"/>
        <v>2</v>
      </c>
      <c r="M24" s="34">
        <f t="shared" si="1"/>
        <v>5750</v>
      </c>
      <c r="N24" s="35">
        <f t="shared" si="2"/>
        <v>0</v>
      </c>
    </row>
    <row r="25" spans="1:14" s="23" customFormat="1" ht="13.5" x14ac:dyDescent="0.7">
      <c r="A25" s="29" t="s">
        <v>248</v>
      </c>
      <c r="B25" s="29" t="s">
        <v>168</v>
      </c>
      <c r="C25" s="30">
        <v>12000</v>
      </c>
      <c r="D25" s="31">
        <v>2</v>
      </c>
      <c r="E25" s="32">
        <v>0</v>
      </c>
      <c r="F25" s="32">
        <v>0</v>
      </c>
      <c r="G25" s="32">
        <v>0</v>
      </c>
      <c r="H25" s="32">
        <v>1</v>
      </c>
      <c r="I25" s="32">
        <v>0</v>
      </c>
      <c r="J25" s="32">
        <v>1</v>
      </c>
      <c r="K25" s="32">
        <v>0</v>
      </c>
      <c r="L25" s="33">
        <f t="shared" si="0"/>
        <v>2</v>
      </c>
      <c r="M25" s="34">
        <f t="shared" si="1"/>
        <v>6000</v>
      </c>
      <c r="N25" s="35">
        <f t="shared" si="2"/>
        <v>0</v>
      </c>
    </row>
    <row r="26" spans="1:14" s="23" customFormat="1" ht="13.5" x14ac:dyDescent="0.7">
      <c r="A26" s="29" t="s">
        <v>249</v>
      </c>
      <c r="B26" s="29" t="s">
        <v>168</v>
      </c>
      <c r="C26" s="30">
        <v>11700</v>
      </c>
      <c r="D26" s="31">
        <v>2</v>
      </c>
      <c r="E26" s="32">
        <v>0</v>
      </c>
      <c r="F26" s="32">
        <v>1</v>
      </c>
      <c r="G26" s="32">
        <v>1</v>
      </c>
      <c r="H26" s="32">
        <v>0</v>
      </c>
      <c r="I26" s="32">
        <v>0</v>
      </c>
      <c r="J26" s="32">
        <v>0</v>
      </c>
      <c r="K26" s="32">
        <v>0</v>
      </c>
      <c r="L26" s="33">
        <f t="shared" si="0"/>
        <v>2</v>
      </c>
      <c r="M26" s="34">
        <f t="shared" si="1"/>
        <v>5850</v>
      </c>
      <c r="N26" s="35">
        <f t="shared" si="2"/>
        <v>0</v>
      </c>
    </row>
    <row r="27" spans="1:14" s="23" customFormat="1" ht="13.5" x14ac:dyDescent="0.7">
      <c r="A27" s="29" t="s">
        <v>250</v>
      </c>
      <c r="B27" s="29" t="s">
        <v>168</v>
      </c>
      <c r="C27" s="30">
        <v>12300</v>
      </c>
      <c r="D27" s="31">
        <v>2</v>
      </c>
      <c r="E27" s="32">
        <v>1</v>
      </c>
      <c r="F27" s="32">
        <v>1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3">
        <f t="shared" si="0"/>
        <v>2</v>
      </c>
      <c r="M27" s="34">
        <f t="shared" si="1"/>
        <v>6150</v>
      </c>
      <c r="N27" s="35">
        <f t="shared" si="2"/>
        <v>0</v>
      </c>
    </row>
    <row r="28" spans="1:14" ht="18.5" x14ac:dyDescent="0.9">
      <c r="A28" s="21"/>
      <c r="B28" s="21"/>
      <c r="C28" s="21"/>
      <c r="D28" s="22" t="s">
        <v>224</v>
      </c>
      <c r="E28" s="25">
        <f>SUMPRODUCT(E3:E27,$M$3:$M$27)</f>
        <v>58200</v>
      </c>
      <c r="F28" s="25">
        <f>SUMPRODUCT(F3:F27,$M$3:$M$27)</f>
        <v>58200</v>
      </c>
      <c r="G28" s="25">
        <f t="shared" ref="G28:K28" si="3">SUMPRODUCT(G3:G27,$M$3:$M$27)</f>
        <v>58200</v>
      </c>
      <c r="H28" s="25">
        <f t="shared" si="3"/>
        <v>58160</v>
      </c>
      <c r="I28" s="25">
        <f t="shared" si="3"/>
        <v>58150</v>
      </c>
      <c r="J28" s="25">
        <f t="shared" si="3"/>
        <v>58110</v>
      </c>
      <c r="K28" s="25">
        <f t="shared" si="3"/>
        <v>58110</v>
      </c>
      <c r="L28" s="27">
        <f>SUM(C3:C27)/7</f>
        <v>58161.428571428572</v>
      </c>
      <c r="M28" s="28" t="s">
        <v>214</v>
      </c>
      <c r="N28" s="20"/>
    </row>
    <row r="29" spans="1:14" ht="21" x14ac:dyDescen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 t="s">
        <v>225</v>
      </c>
      <c r="L29" s="26">
        <f>E28-K28</f>
        <v>90</v>
      </c>
      <c r="M29" s="39">
        <f>L29/L28</f>
        <v>1.5474172868616904E-3</v>
      </c>
      <c r="N29" s="39"/>
    </row>
    <row r="31" spans="1:14" x14ac:dyDescent="0.75">
      <c r="E31" s="16"/>
      <c r="F31" s="16"/>
      <c r="G31" s="16"/>
      <c r="H31" s="16"/>
    </row>
    <row r="32" spans="1:14" x14ac:dyDescent="0.75">
      <c r="E32" s="16"/>
      <c r="F32" s="16"/>
      <c r="G32" s="16"/>
      <c r="H32" s="16"/>
      <c r="I32" s="16"/>
      <c r="J32" s="16"/>
    </row>
  </sheetData>
  <mergeCells count="1">
    <mergeCell ref="A1:B1"/>
  </mergeCells>
  <phoneticPr fontId="9" type="noConversion"/>
  <conditionalFormatting sqref="N3:N27">
    <cfRule type="cellIs" dxfId="23" priority="4" operator="equal">
      <formula>0</formula>
    </cfRule>
  </conditionalFormatting>
  <conditionalFormatting sqref="E3:K4">
    <cfRule type="cellIs" dxfId="22" priority="3" operator="equal">
      <formula>1</formula>
    </cfRule>
  </conditionalFormatting>
  <conditionalFormatting sqref="E5:K27">
    <cfRule type="cellIs" dxfId="21" priority="2" operator="equal">
      <formula>1</formula>
    </cfRule>
  </conditionalFormatting>
  <pageMargins left="0.7" right="0.7" top="0.75" bottom="0.75" header="0.51180555555555496" footer="0.51180555555555496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9BD1-C656-4292-9013-F07A9549A052}">
  <sheetPr>
    <tabColor rgb="FFFF0000"/>
  </sheetPr>
  <dimension ref="A1:P32"/>
  <sheetViews>
    <sheetView zoomScaleNormal="100" workbookViewId="0">
      <selection activeCell="P3" sqref="P3"/>
    </sheetView>
  </sheetViews>
  <sheetFormatPr defaultColWidth="8.453125" defaultRowHeight="14.75" x14ac:dyDescent="0.75"/>
  <cols>
    <col min="1" max="1" width="7.40625" bestFit="1" customWidth="1"/>
    <col min="2" max="2" width="12.76953125" bestFit="1" customWidth="1"/>
    <col min="3" max="3" width="10.5" customWidth="1"/>
    <col min="4" max="4" width="9.54296875" customWidth="1"/>
    <col min="5" max="10" width="6.1328125" bestFit="1" customWidth="1"/>
    <col min="11" max="11" width="7.08984375" customWidth="1"/>
    <col min="12" max="12" width="11.58984375" customWidth="1"/>
    <col min="13" max="13" width="10.6328125" customWidth="1"/>
    <col min="14" max="14" width="4.04296875" customWidth="1"/>
  </cols>
  <sheetData>
    <row r="1" spans="1:16" ht="31.25" x14ac:dyDescent="1.45">
      <c r="A1" s="49" t="s">
        <v>251</v>
      </c>
      <c r="B1" s="49"/>
      <c r="C1" s="18" t="s">
        <v>253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t="s">
        <v>260</v>
      </c>
    </row>
    <row r="2" spans="1:16" ht="36.75" customHeight="1" x14ac:dyDescent="0.75">
      <c r="A2" s="24" t="s">
        <v>211</v>
      </c>
      <c r="B2" s="24" t="s">
        <v>212</v>
      </c>
      <c r="C2" s="24" t="s">
        <v>254</v>
      </c>
      <c r="D2" s="24" t="s">
        <v>255</v>
      </c>
      <c r="E2" s="43" t="s">
        <v>218</v>
      </c>
      <c r="F2" s="43" t="s">
        <v>219</v>
      </c>
      <c r="G2" s="43" t="s">
        <v>220</v>
      </c>
      <c r="H2" s="43" t="s">
        <v>221</v>
      </c>
      <c r="I2" s="43" t="s">
        <v>222</v>
      </c>
      <c r="J2" s="43" t="s">
        <v>216</v>
      </c>
      <c r="K2" s="43" t="s">
        <v>217</v>
      </c>
      <c r="L2" s="24" t="s">
        <v>256</v>
      </c>
      <c r="M2" s="24" t="s">
        <v>257</v>
      </c>
      <c r="N2" s="24" t="s">
        <v>215</v>
      </c>
    </row>
    <row r="3" spans="1:16" s="23" customFormat="1" ht="13.5" x14ac:dyDescent="0.7">
      <c r="A3" s="29" t="s">
        <v>226</v>
      </c>
      <c r="B3" s="29" t="s">
        <v>26</v>
      </c>
      <c r="C3" s="30">
        <v>10800</v>
      </c>
      <c r="D3" s="31">
        <v>1</v>
      </c>
      <c r="E3" s="32">
        <v>0</v>
      </c>
      <c r="F3" s="32">
        <v>0</v>
      </c>
      <c r="G3" s="32">
        <v>0</v>
      </c>
      <c r="H3" s="32">
        <v>0</v>
      </c>
      <c r="I3" s="32">
        <v>1</v>
      </c>
      <c r="J3" s="32">
        <v>0</v>
      </c>
      <c r="K3" s="32">
        <v>0</v>
      </c>
      <c r="L3" s="33">
        <f t="shared" ref="L3:L27" si="0">SUM(E3:K3)</f>
        <v>1</v>
      </c>
      <c r="M3" s="34">
        <f t="shared" ref="M3:M27" si="1">C3/D3</f>
        <v>10800</v>
      </c>
      <c r="N3" s="35">
        <f t="shared" ref="N3:N27" si="2">D3-L3</f>
        <v>0</v>
      </c>
    </row>
    <row r="4" spans="1:16" s="23" customFormat="1" ht="13.5" x14ac:dyDescent="0.7">
      <c r="A4" s="29" t="s">
        <v>227</v>
      </c>
      <c r="B4" s="29" t="s">
        <v>36</v>
      </c>
      <c r="C4" s="30">
        <v>3700</v>
      </c>
      <c r="D4" s="31">
        <v>1</v>
      </c>
      <c r="E4" s="32">
        <v>0</v>
      </c>
      <c r="F4" s="32">
        <v>0</v>
      </c>
      <c r="G4" s="32">
        <v>1</v>
      </c>
      <c r="H4" s="32">
        <v>0</v>
      </c>
      <c r="I4" s="32">
        <v>0</v>
      </c>
      <c r="J4" s="32">
        <v>0</v>
      </c>
      <c r="K4" s="32">
        <v>0</v>
      </c>
      <c r="L4" s="33">
        <f t="shared" si="0"/>
        <v>1</v>
      </c>
      <c r="M4" s="34">
        <f t="shared" si="1"/>
        <v>3700</v>
      </c>
      <c r="N4" s="35">
        <f t="shared" si="2"/>
        <v>0</v>
      </c>
    </row>
    <row r="5" spans="1:16" s="23" customFormat="1" ht="13.5" x14ac:dyDescent="0.7">
      <c r="A5" s="29" t="s">
        <v>228</v>
      </c>
      <c r="B5" s="29" t="s">
        <v>36</v>
      </c>
      <c r="C5" s="30">
        <v>27450</v>
      </c>
      <c r="D5" s="31">
        <v>3</v>
      </c>
      <c r="E5" s="32">
        <v>0</v>
      </c>
      <c r="F5" s="32">
        <v>1</v>
      </c>
      <c r="G5" s="32">
        <v>0</v>
      </c>
      <c r="H5" s="32">
        <v>0</v>
      </c>
      <c r="I5" s="32">
        <v>1</v>
      </c>
      <c r="J5" s="32">
        <v>0</v>
      </c>
      <c r="K5" s="32">
        <v>1</v>
      </c>
      <c r="L5" s="33">
        <f t="shared" si="0"/>
        <v>3</v>
      </c>
      <c r="M5" s="34">
        <f t="shared" si="1"/>
        <v>9150</v>
      </c>
      <c r="N5" s="35">
        <f t="shared" si="2"/>
        <v>0</v>
      </c>
    </row>
    <row r="6" spans="1:16" s="23" customFormat="1" ht="13.5" x14ac:dyDescent="0.7">
      <c r="A6" s="29" t="s">
        <v>229</v>
      </c>
      <c r="B6" s="29" t="s">
        <v>36</v>
      </c>
      <c r="C6" s="30">
        <v>18750</v>
      </c>
      <c r="D6" s="31">
        <v>3</v>
      </c>
      <c r="E6" s="32">
        <v>0</v>
      </c>
      <c r="F6" s="32">
        <v>0</v>
      </c>
      <c r="G6" s="32">
        <v>0</v>
      </c>
      <c r="H6" s="32">
        <v>1</v>
      </c>
      <c r="I6" s="32">
        <v>0</v>
      </c>
      <c r="J6" s="32">
        <v>1</v>
      </c>
      <c r="K6" s="32">
        <v>1</v>
      </c>
      <c r="L6" s="33">
        <f t="shared" si="0"/>
        <v>3</v>
      </c>
      <c r="M6" s="34">
        <f t="shared" si="1"/>
        <v>6250</v>
      </c>
      <c r="N6" s="35">
        <f t="shared" si="2"/>
        <v>0</v>
      </c>
    </row>
    <row r="7" spans="1:16" s="23" customFormat="1" ht="13.5" x14ac:dyDescent="0.7">
      <c r="A7" s="29" t="s">
        <v>230</v>
      </c>
      <c r="B7" s="29" t="s">
        <v>40</v>
      </c>
      <c r="C7" s="30">
        <v>17550</v>
      </c>
      <c r="D7" s="31">
        <v>3</v>
      </c>
      <c r="E7" s="32">
        <v>0</v>
      </c>
      <c r="F7" s="32">
        <v>1</v>
      </c>
      <c r="G7" s="32">
        <v>1</v>
      </c>
      <c r="H7" s="32">
        <v>0</v>
      </c>
      <c r="I7" s="32">
        <v>0</v>
      </c>
      <c r="J7" s="32">
        <v>1</v>
      </c>
      <c r="K7" s="32">
        <v>0</v>
      </c>
      <c r="L7" s="33">
        <f t="shared" si="0"/>
        <v>3</v>
      </c>
      <c r="M7" s="34">
        <f t="shared" si="1"/>
        <v>5850</v>
      </c>
      <c r="N7" s="35">
        <f t="shared" si="2"/>
        <v>0</v>
      </c>
    </row>
    <row r="8" spans="1:16" s="23" customFormat="1" ht="13.5" x14ac:dyDescent="0.7">
      <c r="A8" s="29" t="s">
        <v>231</v>
      </c>
      <c r="B8" s="29" t="s">
        <v>93</v>
      </c>
      <c r="C8" s="30">
        <v>18300</v>
      </c>
      <c r="D8" s="31">
        <v>3</v>
      </c>
      <c r="E8" s="32">
        <v>0</v>
      </c>
      <c r="F8" s="32">
        <v>1</v>
      </c>
      <c r="G8" s="32">
        <v>1</v>
      </c>
      <c r="H8" s="32">
        <v>0</v>
      </c>
      <c r="I8" s="32">
        <v>0</v>
      </c>
      <c r="J8" s="32">
        <v>1</v>
      </c>
      <c r="K8" s="32">
        <v>0</v>
      </c>
      <c r="L8" s="33">
        <f t="shared" si="0"/>
        <v>3</v>
      </c>
      <c r="M8" s="34">
        <f t="shared" si="1"/>
        <v>6100</v>
      </c>
      <c r="N8" s="35">
        <f t="shared" si="2"/>
        <v>0</v>
      </c>
    </row>
    <row r="9" spans="1:16" s="23" customFormat="1" ht="13.5" x14ac:dyDescent="0.7">
      <c r="A9" s="29" t="s">
        <v>232</v>
      </c>
      <c r="B9" s="29" t="s">
        <v>104</v>
      </c>
      <c r="C9" s="30">
        <v>14500</v>
      </c>
      <c r="D9" s="31">
        <v>2</v>
      </c>
      <c r="E9" s="32">
        <v>1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1</v>
      </c>
      <c r="L9" s="33">
        <f t="shared" si="0"/>
        <v>2</v>
      </c>
      <c r="M9" s="34">
        <f t="shared" si="1"/>
        <v>7250</v>
      </c>
      <c r="N9" s="35">
        <f t="shared" si="2"/>
        <v>0</v>
      </c>
    </row>
    <row r="10" spans="1:16" s="23" customFormat="1" ht="13.5" x14ac:dyDescent="0.7">
      <c r="A10" s="29" t="s">
        <v>233</v>
      </c>
      <c r="B10" s="29" t="s">
        <v>209</v>
      </c>
      <c r="C10" s="30">
        <v>17700</v>
      </c>
      <c r="D10" s="31">
        <v>3</v>
      </c>
      <c r="E10" s="32">
        <v>1</v>
      </c>
      <c r="F10" s="32">
        <v>1</v>
      </c>
      <c r="G10" s="32">
        <v>0</v>
      </c>
      <c r="H10" s="32">
        <v>1</v>
      </c>
      <c r="I10" s="32">
        <v>0</v>
      </c>
      <c r="J10" s="32">
        <v>0</v>
      </c>
      <c r="K10" s="32">
        <v>0</v>
      </c>
      <c r="L10" s="33">
        <f t="shared" si="0"/>
        <v>3</v>
      </c>
      <c r="M10" s="34">
        <f t="shared" si="1"/>
        <v>5900</v>
      </c>
      <c r="N10" s="35">
        <f t="shared" si="2"/>
        <v>0</v>
      </c>
    </row>
    <row r="11" spans="1:16" s="23" customFormat="1" ht="13.5" x14ac:dyDescent="0.7">
      <c r="A11" s="29" t="s">
        <v>234</v>
      </c>
      <c r="B11" s="29" t="s">
        <v>213</v>
      </c>
      <c r="C11" s="30">
        <v>26580</v>
      </c>
      <c r="D11" s="31">
        <v>3</v>
      </c>
      <c r="E11" s="32">
        <v>1</v>
      </c>
      <c r="F11" s="32">
        <v>0</v>
      </c>
      <c r="G11" s="32">
        <v>1</v>
      </c>
      <c r="H11" s="32">
        <v>0</v>
      </c>
      <c r="I11" s="32">
        <v>0</v>
      </c>
      <c r="J11" s="32">
        <v>0</v>
      </c>
      <c r="K11" s="32">
        <v>1</v>
      </c>
      <c r="L11" s="33">
        <f t="shared" si="0"/>
        <v>3</v>
      </c>
      <c r="M11" s="34">
        <f t="shared" si="1"/>
        <v>8860</v>
      </c>
      <c r="N11" s="35">
        <f t="shared" si="2"/>
        <v>0</v>
      </c>
    </row>
    <row r="12" spans="1:16" s="23" customFormat="1" ht="13.5" x14ac:dyDescent="0.7">
      <c r="A12" s="29" t="s">
        <v>235</v>
      </c>
      <c r="B12" s="29" t="s">
        <v>111</v>
      </c>
      <c r="C12" s="30">
        <v>21750</v>
      </c>
      <c r="D12" s="31">
        <v>3</v>
      </c>
      <c r="E12" s="32">
        <v>0</v>
      </c>
      <c r="F12" s="32">
        <v>1</v>
      </c>
      <c r="G12" s="32">
        <v>1</v>
      </c>
      <c r="H12" s="32">
        <v>0</v>
      </c>
      <c r="I12" s="32">
        <v>0</v>
      </c>
      <c r="J12" s="32">
        <v>1</v>
      </c>
      <c r="K12" s="32">
        <v>0</v>
      </c>
      <c r="L12" s="33">
        <f t="shared" si="0"/>
        <v>3</v>
      </c>
      <c r="M12" s="34">
        <f t="shared" si="1"/>
        <v>7250</v>
      </c>
      <c r="N12" s="35">
        <f t="shared" si="2"/>
        <v>0</v>
      </c>
    </row>
    <row r="13" spans="1:16" s="23" customFormat="1" ht="13.5" x14ac:dyDescent="0.7">
      <c r="A13" s="29" t="s">
        <v>236</v>
      </c>
      <c r="B13" s="29" t="s">
        <v>111</v>
      </c>
      <c r="C13" s="30">
        <v>30600</v>
      </c>
      <c r="D13" s="31">
        <v>3</v>
      </c>
      <c r="E13" s="32">
        <v>0</v>
      </c>
      <c r="F13" s="32">
        <v>1</v>
      </c>
      <c r="G13" s="32">
        <v>1</v>
      </c>
      <c r="H13" s="32">
        <v>1</v>
      </c>
      <c r="I13" s="32">
        <v>0</v>
      </c>
      <c r="J13" s="32">
        <v>0</v>
      </c>
      <c r="K13" s="32">
        <v>0</v>
      </c>
      <c r="L13" s="33">
        <f t="shared" si="0"/>
        <v>3</v>
      </c>
      <c r="M13" s="34">
        <f t="shared" si="1"/>
        <v>10200</v>
      </c>
      <c r="N13" s="35">
        <f t="shared" si="2"/>
        <v>0</v>
      </c>
    </row>
    <row r="14" spans="1:16" s="23" customFormat="1" ht="13.5" x14ac:dyDescent="0.7">
      <c r="A14" s="29" t="s">
        <v>237</v>
      </c>
      <c r="B14" s="29" t="s">
        <v>111</v>
      </c>
      <c r="C14" s="30">
        <v>15400</v>
      </c>
      <c r="D14" s="31">
        <v>2</v>
      </c>
      <c r="E14" s="32">
        <v>1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2">
        <v>0</v>
      </c>
      <c r="L14" s="33">
        <f t="shared" si="0"/>
        <v>2</v>
      </c>
      <c r="M14" s="34">
        <f t="shared" si="1"/>
        <v>7700</v>
      </c>
      <c r="N14" s="35">
        <f t="shared" si="2"/>
        <v>0</v>
      </c>
    </row>
    <row r="15" spans="1:16" s="23" customFormat="1" ht="13.5" x14ac:dyDescent="0.7">
      <c r="A15" s="29" t="s">
        <v>238</v>
      </c>
      <c r="B15" s="29" t="s">
        <v>117</v>
      </c>
      <c r="C15" s="30">
        <v>26550</v>
      </c>
      <c r="D15" s="31">
        <v>3</v>
      </c>
      <c r="E15" s="32">
        <v>0</v>
      </c>
      <c r="F15" s="32">
        <v>0</v>
      </c>
      <c r="G15" s="32">
        <v>0</v>
      </c>
      <c r="H15" s="32">
        <v>1</v>
      </c>
      <c r="I15" s="32">
        <v>0</v>
      </c>
      <c r="J15" s="32">
        <v>1</v>
      </c>
      <c r="K15" s="32">
        <v>1</v>
      </c>
      <c r="L15" s="33">
        <f t="shared" si="0"/>
        <v>3</v>
      </c>
      <c r="M15" s="34">
        <f t="shared" si="1"/>
        <v>8850</v>
      </c>
      <c r="N15" s="35">
        <f t="shared" si="2"/>
        <v>0</v>
      </c>
    </row>
    <row r="16" spans="1:16" s="23" customFormat="1" ht="13.5" x14ac:dyDescent="0.7">
      <c r="A16" s="29" t="s">
        <v>239</v>
      </c>
      <c r="B16" s="29" t="s">
        <v>117</v>
      </c>
      <c r="C16" s="30">
        <v>22200</v>
      </c>
      <c r="D16" s="31">
        <v>3</v>
      </c>
      <c r="E16" s="32">
        <v>1</v>
      </c>
      <c r="F16" s="32">
        <v>0</v>
      </c>
      <c r="G16" s="32">
        <v>0</v>
      </c>
      <c r="H16" s="32">
        <v>1</v>
      </c>
      <c r="I16" s="32">
        <v>1</v>
      </c>
      <c r="J16" s="32">
        <v>0</v>
      </c>
      <c r="K16" s="32">
        <v>0</v>
      </c>
      <c r="L16" s="33">
        <f t="shared" si="0"/>
        <v>3</v>
      </c>
      <c r="M16" s="34">
        <f t="shared" si="1"/>
        <v>7400</v>
      </c>
      <c r="N16" s="35">
        <f t="shared" si="2"/>
        <v>0</v>
      </c>
    </row>
    <row r="17" spans="1:14" s="23" customFormat="1" ht="13.5" x14ac:dyDescent="0.7">
      <c r="A17" s="29" t="s">
        <v>240</v>
      </c>
      <c r="B17" s="29" t="s">
        <v>117</v>
      </c>
      <c r="C17" s="30">
        <v>12000</v>
      </c>
      <c r="D17" s="31">
        <v>2</v>
      </c>
      <c r="E17" s="32">
        <v>0</v>
      </c>
      <c r="F17" s="32">
        <v>1</v>
      </c>
      <c r="G17" s="32">
        <v>0</v>
      </c>
      <c r="H17" s="32">
        <v>1</v>
      </c>
      <c r="I17" s="32">
        <v>0</v>
      </c>
      <c r="J17" s="32">
        <v>0</v>
      </c>
      <c r="K17" s="32">
        <v>0</v>
      </c>
      <c r="L17" s="33">
        <f t="shared" si="0"/>
        <v>2</v>
      </c>
      <c r="M17" s="34">
        <f t="shared" si="1"/>
        <v>6000</v>
      </c>
      <c r="N17" s="35">
        <f t="shared" si="2"/>
        <v>0</v>
      </c>
    </row>
    <row r="18" spans="1:14" s="23" customFormat="1" ht="13.5" x14ac:dyDescent="0.7">
      <c r="A18" s="29" t="s">
        <v>241</v>
      </c>
      <c r="B18" s="29" t="s">
        <v>149</v>
      </c>
      <c r="C18" s="30">
        <v>15800</v>
      </c>
      <c r="D18" s="31">
        <v>2</v>
      </c>
      <c r="E18" s="32">
        <v>0</v>
      </c>
      <c r="F18" s="32">
        <v>0</v>
      </c>
      <c r="G18" s="32">
        <v>1</v>
      </c>
      <c r="H18" s="32">
        <v>0</v>
      </c>
      <c r="I18" s="32">
        <v>0</v>
      </c>
      <c r="J18" s="32">
        <v>1</v>
      </c>
      <c r="K18" s="32">
        <v>0</v>
      </c>
      <c r="L18" s="33">
        <f t="shared" si="0"/>
        <v>2</v>
      </c>
      <c r="M18" s="34">
        <f t="shared" si="1"/>
        <v>7900</v>
      </c>
      <c r="N18" s="35">
        <f t="shared" si="2"/>
        <v>0</v>
      </c>
    </row>
    <row r="19" spans="1:14" s="23" customFormat="1" ht="13.5" x14ac:dyDescent="0.7">
      <c r="A19" s="29" t="s">
        <v>242</v>
      </c>
      <c r="B19" s="29" t="s">
        <v>149</v>
      </c>
      <c r="C19" s="30">
        <v>9800</v>
      </c>
      <c r="D19" s="31">
        <v>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</v>
      </c>
      <c r="K19" s="32">
        <v>0</v>
      </c>
      <c r="L19" s="33">
        <f t="shared" si="0"/>
        <v>1</v>
      </c>
      <c r="M19" s="34">
        <f t="shared" si="1"/>
        <v>9800</v>
      </c>
      <c r="N19" s="35">
        <f t="shared" si="2"/>
        <v>0</v>
      </c>
    </row>
    <row r="20" spans="1:14" s="23" customFormat="1" ht="13.5" x14ac:dyDescent="0.7">
      <c r="A20" s="29" t="s">
        <v>243</v>
      </c>
      <c r="B20" s="29" t="s">
        <v>159</v>
      </c>
      <c r="C20" s="30">
        <v>15500</v>
      </c>
      <c r="D20" s="31">
        <v>2</v>
      </c>
      <c r="E20" s="32">
        <v>1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3">
        <f t="shared" si="0"/>
        <v>2</v>
      </c>
      <c r="M20" s="34">
        <f t="shared" si="1"/>
        <v>7750</v>
      </c>
      <c r="N20" s="35">
        <f t="shared" si="2"/>
        <v>0</v>
      </c>
    </row>
    <row r="21" spans="1:14" s="23" customFormat="1" ht="13.5" x14ac:dyDescent="0.7">
      <c r="A21" s="29" t="s">
        <v>244</v>
      </c>
      <c r="B21" s="29" t="s">
        <v>161</v>
      </c>
      <c r="C21" s="30">
        <v>11700</v>
      </c>
      <c r="D21" s="31">
        <v>2</v>
      </c>
      <c r="E21" s="32">
        <v>0</v>
      </c>
      <c r="F21" s="32">
        <v>0</v>
      </c>
      <c r="G21" s="32">
        <v>0</v>
      </c>
      <c r="H21" s="32">
        <v>0</v>
      </c>
      <c r="I21" s="32">
        <v>1</v>
      </c>
      <c r="J21" s="32">
        <v>0</v>
      </c>
      <c r="K21" s="32">
        <v>1</v>
      </c>
      <c r="L21" s="33">
        <f t="shared" si="0"/>
        <v>2</v>
      </c>
      <c r="M21" s="34">
        <f t="shared" si="1"/>
        <v>5850</v>
      </c>
      <c r="N21" s="35">
        <f t="shared" si="2"/>
        <v>0</v>
      </c>
    </row>
    <row r="22" spans="1:14" s="23" customFormat="1" ht="13.5" x14ac:dyDescent="0.7">
      <c r="A22" s="29" t="s">
        <v>245</v>
      </c>
      <c r="B22" s="29" t="s">
        <v>161</v>
      </c>
      <c r="C22" s="30">
        <v>14700</v>
      </c>
      <c r="D22" s="31">
        <v>2</v>
      </c>
      <c r="E22" s="32">
        <v>1</v>
      </c>
      <c r="F22" s="32">
        <v>0</v>
      </c>
      <c r="G22" s="32">
        <v>0</v>
      </c>
      <c r="H22" s="32">
        <v>0</v>
      </c>
      <c r="I22" s="32">
        <v>1</v>
      </c>
      <c r="J22" s="32">
        <v>0</v>
      </c>
      <c r="K22" s="32">
        <v>0</v>
      </c>
      <c r="L22" s="33">
        <f t="shared" si="0"/>
        <v>2</v>
      </c>
      <c r="M22" s="34">
        <f t="shared" si="1"/>
        <v>7350</v>
      </c>
      <c r="N22" s="35">
        <f t="shared" si="2"/>
        <v>0</v>
      </c>
    </row>
    <row r="23" spans="1:14" s="23" customFormat="1" ht="13.5" x14ac:dyDescent="0.7">
      <c r="A23" s="29" t="s">
        <v>246</v>
      </c>
      <c r="B23" s="29" t="s">
        <v>161</v>
      </c>
      <c r="C23" s="30">
        <v>8300</v>
      </c>
      <c r="D23" s="31">
        <v>1</v>
      </c>
      <c r="E23" s="32">
        <v>0</v>
      </c>
      <c r="F23" s="32">
        <v>0</v>
      </c>
      <c r="G23" s="32">
        <v>1</v>
      </c>
      <c r="H23" s="32">
        <v>0</v>
      </c>
      <c r="I23" s="32">
        <v>0</v>
      </c>
      <c r="J23" s="32">
        <v>0</v>
      </c>
      <c r="K23" s="32">
        <v>0</v>
      </c>
      <c r="L23" s="33">
        <f t="shared" si="0"/>
        <v>1</v>
      </c>
      <c r="M23" s="34">
        <f t="shared" si="1"/>
        <v>8300</v>
      </c>
      <c r="N23" s="35">
        <f t="shared" si="2"/>
        <v>0</v>
      </c>
    </row>
    <row r="24" spans="1:14" s="23" customFormat="1" ht="13.5" x14ac:dyDescent="0.7">
      <c r="A24" s="29" t="s">
        <v>247</v>
      </c>
      <c r="B24" s="29" t="s">
        <v>166</v>
      </c>
      <c r="C24" s="30">
        <v>11500</v>
      </c>
      <c r="D24" s="31">
        <v>2</v>
      </c>
      <c r="E24" s="32">
        <v>0</v>
      </c>
      <c r="F24" s="32">
        <v>0</v>
      </c>
      <c r="G24" s="32">
        <v>0</v>
      </c>
      <c r="H24" s="32">
        <v>0</v>
      </c>
      <c r="I24" s="32">
        <v>1</v>
      </c>
      <c r="J24" s="32">
        <v>0</v>
      </c>
      <c r="K24" s="32">
        <v>1</v>
      </c>
      <c r="L24" s="33">
        <f t="shared" si="0"/>
        <v>2</v>
      </c>
      <c r="M24" s="34">
        <f t="shared" si="1"/>
        <v>5750</v>
      </c>
      <c r="N24" s="35">
        <f t="shared" si="2"/>
        <v>0</v>
      </c>
    </row>
    <row r="25" spans="1:14" s="23" customFormat="1" ht="13.5" x14ac:dyDescent="0.7">
      <c r="A25" s="29" t="s">
        <v>248</v>
      </c>
      <c r="B25" s="29" t="s">
        <v>168</v>
      </c>
      <c r="C25" s="30">
        <v>12000</v>
      </c>
      <c r="D25" s="31">
        <v>2</v>
      </c>
      <c r="E25" s="32">
        <v>1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3">
        <f t="shared" si="0"/>
        <v>2</v>
      </c>
      <c r="M25" s="34">
        <f t="shared" si="1"/>
        <v>6000</v>
      </c>
      <c r="N25" s="35">
        <f t="shared" si="2"/>
        <v>0</v>
      </c>
    </row>
    <row r="26" spans="1:14" s="23" customFormat="1" ht="13.5" x14ac:dyDescent="0.7">
      <c r="A26" s="29" t="s">
        <v>249</v>
      </c>
      <c r="B26" s="29" t="s">
        <v>168</v>
      </c>
      <c r="C26" s="30">
        <v>11700</v>
      </c>
      <c r="D26" s="31">
        <v>2</v>
      </c>
      <c r="E26" s="32">
        <v>0</v>
      </c>
      <c r="F26" s="32">
        <v>0</v>
      </c>
      <c r="G26" s="32">
        <v>0</v>
      </c>
      <c r="H26" s="32">
        <v>1</v>
      </c>
      <c r="I26" s="32">
        <v>1</v>
      </c>
      <c r="J26" s="32">
        <v>0</v>
      </c>
      <c r="K26" s="32">
        <v>0</v>
      </c>
      <c r="L26" s="33">
        <f t="shared" si="0"/>
        <v>2</v>
      </c>
      <c r="M26" s="34">
        <f t="shared" si="1"/>
        <v>5850</v>
      </c>
      <c r="N26" s="35">
        <f t="shared" si="2"/>
        <v>0</v>
      </c>
    </row>
    <row r="27" spans="1:14" s="23" customFormat="1" ht="13.5" x14ac:dyDescent="0.7">
      <c r="A27" s="29" t="s">
        <v>250</v>
      </c>
      <c r="B27" s="29" t="s">
        <v>168</v>
      </c>
      <c r="C27" s="30">
        <v>12300</v>
      </c>
      <c r="D27" s="31">
        <v>2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1</v>
      </c>
      <c r="K27" s="32">
        <v>1</v>
      </c>
      <c r="L27" s="33">
        <f t="shared" si="0"/>
        <v>2</v>
      </c>
      <c r="M27" s="34">
        <f t="shared" si="1"/>
        <v>6150</v>
      </c>
      <c r="N27" s="35">
        <f t="shared" si="2"/>
        <v>0</v>
      </c>
    </row>
    <row r="28" spans="1:14" ht="18.5" x14ac:dyDescent="0.9">
      <c r="A28" s="21"/>
      <c r="B28" s="21"/>
      <c r="C28" s="21"/>
      <c r="D28" s="22" t="s">
        <v>224</v>
      </c>
      <c r="E28" s="25">
        <f>SUMPRODUCT(E3:E27,$M$3:$M$27)</f>
        <v>58210</v>
      </c>
      <c r="F28" s="25">
        <f>SUMPRODUCT(F3:F27,$M$3:$M$27)</f>
        <v>58200</v>
      </c>
      <c r="G28" s="25">
        <f t="shared" ref="G28:K28" si="3">SUMPRODUCT(G3:G27,$M$3:$M$27)</f>
        <v>58160</v>
      </c>
      <c r="H28" s="25">
        <f t="shared" si="3"/>
        <v>58150</v>
      </c>
      <c r="I28" s="25">
        <f t="shared" si="3"/>
        <v>58150</v>
      </c>
      <c r="J28" s="25">
        <f t="shared" si="3"/>
        <v>58150</v>
      </c>
      <c r="K28" s="25">
        <f t="shared" si="3"/>
        <v>58110</v>
      </c>
      <c r="L28" s="27">
        <f>SUM(C3:C27)/7</f>
        <v>58161.428571428572</v>
      </c>
      <c r="M28" s="28" t="s">
        <v>214</v>
      </c>
      <c r="N28" s="20"/>
    </row>
    <row r="29" spans="1:14" ht="21" x14ac:dyDescen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 t="s">
        <v>225</v>
      </c>
      <c r="L29" s="26">
        <f>E28-K28</f>
        <v>100</v>
      </c>
      <c r="M29" s="39">
        <f>L29/L28</f>
        <v>1.7193525409574337E-3</v>
      </c>
      <c r="N29" s="39"/>
    </row>
    <row r="30" spans="1:14" ht="16" x14ac:dyDescent="0.8">
      <c r="L30" s="40">
        <v>100</v>
      </c>
      <c r="M30" s="40" t="s">
        <v>223</v>
      </c>
    </row>
    <row r="31" spans="1:14" x14ac:dyDescent="0.75">
      <c r="E31" s="16"/>
      <c r="F31" s="16"/>
      <c r="G31" s="16"/>
      <c r="H31" s="16"/>
    </row>
    <row r="32" spans="1:14" x14ac:dyDescent="0.75">
      <c r="E32" s="16"/>
      <c r="F32" s="16"/>
      <c r="G32" s="16"/>
      <c r="H32" s="16"/>
      <c r="I32" s="16"/>
      <c r="J32" s="16"/>
    </row>
  </sheetData>
  <mergeCells count="1">
    <mergeCell ref="A1:B1"/>
  </mergeCells>
  <conditionalFormatting sqref="N3:N27">
    <cfRule type="cellIs" dxfId="20" priority="4" operator="equal">
      <formula>0</formula>
    </cfRule>
  </conditionalFormatting>
  <conditionalFormatting sqref="E3:K4">
    <cfRule type="cellIs" dxfId="19" priority="3" operator="equal">
      <formula>1</formula>
    </cfRule>
  </conditionalFormatting>
  <conditionalFormatting sqref="E5:K27">
    <cfRule type="cellIs" dxfId="18" priority="2" operator="equal">
      <formula>1</formula>
    </cfRule>
  </conditionalFormatting>
  <pageMargins left="0.7" right="0.7" top="0.75" bottom="0.75" header="0.51180555555555496" footer="0.51180555555555496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91080-D7EB-41D5-9E62-6101A6441942}">
  <sheetPr>
    <tabColor rgb="FFFF0000"/>
  </sheetPr>
  <dimension ref="A1:V32"/>
  <sheetViews>
    <sheetView zoomScaleNormal="100" workbookViewId="0">
      <selection activeCell="P2" sqref="P2:V27"/>
    </sheetView>
  </sheetViews>
  <sheetFormatPr defaultColWidth="8.453125" defaultRowHeight="14.75" x14ac:dyDescent="0.75"/>
  <cols>
    <col min="1" max="1" width="7.40625" bestFit="1" customWidth="1"/>
    <col min="2" max="2" width="12.76953125" bestFit="1" customWidth="1"/>
    <col min="3" max="3" width="10.5" customWidth="1"/>
    <col min="4" max="4" width="9.54296875" customWidth="1"/>
    <col min="5" max="10" width="6.1328125" bestFit="1" customWidth="1"/>
    <col min="11" max="11" width="6.6328125" customWidth="1"/>
    <col min="12" max="12" width="10.6796875" customWidth="1"/>
    <col min="13" max="13" width="10.6328125" customWidth="1"/>
    <col min="14" max="14" width="4.04296875" customWidth="1"/>
    <col min="16" max="22" width="4.08984375" customWidth="1"/>
  </cols>
  <sheetData>
    <row r="1" spans="1:22" ht="31.25" x14ac:dyDescent="1.45">
      <c r="A1" s="49" t="s">
        <v>251</v>
      </c>
      <c r="B1" s="49"/>
      <c r="C1" s="18" t="s">
        <v>253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t="s">
        <v>259</v>
      </c>
    </row>
    <row r="2" spans="1:22" ht="36.75" customHeight="1" x14ac:dyDescent="0.75">
      <c r="A2" s="24" t="s">
        <v>211</v>
      </c>
      <c r="B2" s="24" t="s">
        <v>212</v>
      </c>
      <c r="C2" s="24" t="s">
        <v>254</v>
      </c>
      <c r="D2" s="24" t="s">
        <v>255</v>
      </c>
      <c r="E2" s="43" t="s">
        <v>218</v>
      </c>
      <c r="F2" s="43" t="s">
        <v>219</v>
      </c>
      <c r="G2" s="43" t="s">
        <v>220</v>
      </c>
      <c r="H2" s="43" t="s">
        <v>221</v>
      </c>
      <c r="I2" s="43" t="s">
        <v>222</v>
      </c>
      <c r="J2" s="43" t="s">
        <v>216</v>
      </c>
      <c r="K2" s="43" t="s">
        <v>217</v>
      </c>
      <c r="L2" s="24" t="s">
        <v>256</v>
      </c>
      <c r="M2" s="24" t="s">
        <v>257</v>
      </c>
      <c r="N2" s="24" t="s">
        <v>215</v>
      </c>
      <c r="P2" s="50" t="s">
        <v>258</v>
      </c>
      <c r="Q2" s="51"/>
      <c r="R2" s="51"/>
      <c r="S2" s="51"/>
      <c r="T2" s="51"/>
      <c r="U2" s="51"/>
      <c r="V2" s="51"/>
    </row>
    <row r="3" spans="1:22" s="23" customFormat="1" ht="13.5" x14ac:dyDescent="0.7">
      <c r="A3" s="29" t="s">
        <v>226</v>
      </c>
      <c r="B3" s="29" t="s">
        <v>26</v>
      </c>
      <c r="C3" s="30">
        <v>10800</v>
      </c>
      <c r="D3" s="31">
        <v>1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1</v>
      </c>
      <c r="L3" s="33">
        <f t="shared" ref="L3:L27" si="0">SUM(E3:K3)</f>
        <v>1</v>
      </c>
      <c r="M3" s="34">
        <f t="shared" ref="M3:M27" si="1">C3/D3</f>
        <v>10800</v>
      </c>
      <c r="N3" s="35">
        <f t="shared" ref="N3:N27" si="2">D3-L3</f>
        <v>0</v>
      </c>
      <c r="P3" s="36">
        <f t="shared" ref="P3:P26" si="3">E3+K3</f>
        <v>1</v>
      </c>
      <c r="Q3" s="36">
        <f t="shared" ref="Q3:V18" si="4">E3+F3</f>
        <v>0</v>
      </c>
      <c r="R3" s="36">
        <f t="shared" si="4"/>
        <v>0</v>
      </c>
      <c r="S3" s="36">
        <f t="shared" si="4"/>
        <v>0</v>
      </c>
      <c r="T3" s="36">
        <f t="shared" si="4"/>
        <v>0</v>
      </c>
      <c r="U3" s="36">
        <f t="shared" si="4"/>
        <v>0</v>
      </c>
      <c r="V3" s="36">
        <f t="shared" si="4"/>
        <v>1</v>
      </c>
    </row>
    <row r="4" spans="1:22" s="23" customFormat="1" ht="13.5" x14ac:dyDescent="0.7">
      <c r="A4" s="29" t="s">
        <v>227</v>
      </c>
      <c r="B4" s="29" t="s">
        <v>36</v>
      </c>
      <c r="C4" s="30">
        <v>3700</v>
      </c>
      <c r="D4" s="31">
        <v>1</v>
      </c>
      <c r="E4" s="32">
        <v>0</v>
      </c>
      <c r="F4" s="32">
        <v>1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3">
        <f t="shared" si="0"/>
        <v>1</v>
      </c>
      <c r="M4" s="34">
        <f t="shared" si="1"/>
        <v>3700</v>
      </c>
      <c r="N4" s="35">
        <f t="shared" si="2"/>
        <v>0</v>
      </c>
      <c r="P4" s="36">
        <f t="shared" si="3"/>
        <v>0</v>
      </c>
      <c r="Q4" s="36">
        <f t="shared" si="4"/>
        <v>1</v>
      </c>
      <c r="R4" s="36">
        <f t="shared" si="4"/>
        <v>1</v>
      </c>
      <c r="S4" s="36">
        <f t="shared" si="4"/>
        <v>0</v>
      </c>
      <c r="T4" s="36">
        <f t="shared" si="4"/>
        <v>0</v>
      </c>
      <c r="U4" s="36">
        <f t="shared" si="4"/>
        <v>0</v>
      </c>
      <c r="V4" s="36">
        <f t="shared" si="4"/>
        <v>0</v>
      </c>
    </row>
    <row r="5" spans="1:22" s="23" customFormat="1" ht="13.5" x14ac:dyDescent="0.7">
      <c r="A5" s="29" t="s">
        <v>228</v>
      </c>
      <c r="B5" s="29" t="s">
        <v>36</v>
      </c>
      <c r="C5" s="30">
        <v>27450</v>
      </c>
      <c r="D5" s="31">
        <v>3</v>
      </c>
      <c r="E5" s="32">
        <v>1</v>
      </c>
      <c r="F5" s="32">
        <v>1</v>
      </c>
      <c r="G5" s="32">
        <v>0</v>
      </c>
      <c r="H5" s="32">
        <v>0</v>
      </c>
      <c r="I5" s="32">
        <v>0</v>
      </c>
      <c r="J5" s="32">
        <v>1</v>
      </c>
      <c r="K5" s="32">
        <v>0</v>
      </c>
      <c r="L5" s="33">
        <f t="shared" si="0"/>
        <v>3</v>
      </c>
      <c r="M5" s="34">
        <f t="shared" si="1"/>
        <v>9150</v>
      </c>
      <c r="N5" s="35">
        <f t="shared" si="2"/>
        <v>0</v>
      </c>
      <c r="P5" s="36">
        <f t="shared" si="3"/>
        <v>1</v>
      </c>
      <c r="Q5" s="36">
        <f t="shared" si="4"/>
        <v>2</v>
      </c>
      <c r="R5" s="36">
        <f t="shared" si="4"/>
        <v>1</v>
      </c>
      <c r="S5" s="36">
        <f t="shared" si="4"/>
        <v>0</v>
      </c>
      <c r="T5" s="36">
        <f t="shared" si="4"/>
        <v>0</v>
      </c>
      <c r="U5" s="36">
        <f t="shared" si="4"/>
        <v>1</v>
      </c>
      <c r="V5" s="36">
        <f t="shared" si="4"/>
        <v>1</v>
      </c>
    </row>
    <row r="6" spans="1:22" s="23" customFormat="1" ht="13.5" x14ac:dyDescent="0.7">
      <c r="A6" s="29" t="s">
        <v>229</v>
      </c>
      <c r="B6" s="29" t="s">
        <v>36</v>
      </c>
      <c r="C6" s="30">
        <v>18750</v>
      </c>
      <c r="D6" s="31">
        <v>3</v>
      </c>
      <c r="E6" s="32">
        <v>0</v>
      </c>
      <c r="F6" s="32">
        <v>0</v>
      </c>
      <c r="G6" s="32">
        <v>1</v>
      </c>
      <c r="H6" s="32">
        <v>0</v>
      </c>
      <c r="I6" s="32">
        <v>0</v>
      </c>
      <c r="J6" s="32">
        <v>1</v>
      </c>
      <c r="K6" s="32">
        <v>1</v>
      </c>
      <c r="L6" s="33">
        <f t="shared" si="0"/>
        <v>3</v>
      </c>
      <c r="M6" s="34">
        <f t="shared" si="1"/>
        <v>6250</v>
      </c>
      <c r="N6" s="35">
        <f t="shared" si="2"/>
        <v>0</v>
      </c>
      <c r="P6" s="36">
        <f t="shared" si="3"/>
        <v>1</v>
      </c>
      <c r="Q6" s="36">
        <f t="shared" si="4"/>
        <v>0</v>
      </c>
      <c r="R6" s="36">
        <f t="shared" si="4"/>
        <v>1</v>
      </c>
      <c r="S6" s="36">
        <f t="shared" si="4"/>
        <v>1</v>
      </c>
      <c r="T6" s="36">
        <f t="shared" si="4"/>
        <v>0</v>
      </c>
      <c r="U6" s="36">
        <f t="shared" si="4"/>
        <v>1</v>
      </c>
      <c r="V6" s="36">
        <f t="shared" si="4"/>
        <v>2</v>
      </c>
    </row>
    <row r="7" spans="1:22" s="23" customFormat="1" ht="13.5" x14ac:dyDescent="0.7">
      <c r="A7" s="29" t="s">
        <v>230</v>
      </c>
      <c r="B7" s="29" t="s">
        <v>40</v>
      </c>
      <c r="C7" s="30">
        <v>17550</v>
      </c>
      <c r="D7" s="31">
        <v>3</v>
      </c>
      <c r="E7" s="32">
        <v>0</v>
      </c>
      <c r="F7" s="32">
        <v>0</v>
      </c>
      <c r="G7" s="32">
        <v>1</v>
      </c>
      <c r="H7" s="32">
        <v>1</v>
      </c>
      <c r="I7" s="32">
        <v>1</v>
      </c>
      <c r="J7" s="32">
        <v>0</v>
      </c>
      <c r="K7" s="32">
        <v>0</v>
      </c>
      <c r="L7" s="33">
        <f t="shared" si="0"/>
        <v>3</v>
      </c>
      <c r="M7" s="34">
        <f t="shared" si="1"/>
        <v>5850</v>
      </c>
      <c r="N7" s="35">
        <f t="shared" si="2"/>
        <v>0</v>
      </c>
      <c r="P7" s="36">
        <f t="shared" si="3"/>
        <v>0</v>
      </c>
      <c r="Q7" s="36">
        <f t="shared" si="4"/>
        <v>0</v>
      </c>
      <c r="R7" s="36">
        <f t="shared" si="4"/>
        <v>1</v>
      </c>
      <c r="S7" s="36">
        <f t="shared" si="4"/>
        <v>2</v>
      </c>
      <c r="T7" s="36">
        <f t="shared" si="4"/>
        <v>2</v>
      </c>
      <c r="U7" s="36">
        <f t="shared" si="4"/>
        <v>1</v>
      </c>
      <c r="V7" s="36">
        <f t="shared" si="4"/>
        <v>0</v>
      </c>
    </row>
    <row r="8" spans="1:22" s="23" customFormat="1" ht="13.5" x14ac:dyDescent="0.7">
      <c r="A8" s="29" t="s">
        <v>231</v>
      </c>
      <c r="B8" s="29" t="s">
        <v>93</v>
      </c>
      <c r="C8" s="30">
        <v>18300</v>
      </c>
      <c r="D8" s="31">
        <v>3</v>
      </c>
      <c r="E8" s="32">
        <v>0</v>
      </c>
      <c r="F8" s="32">
        <v>1</v>
      </c>
      <c r="G8" s="32">
        <v>0</v>
      </c>
      <c r="H8" s="32">
        <v>0</v>
      </c>
      <c r="I8" s="32">
        <v>1</v>
      </c>
      <c r="J8" s="32">
        <v>1</v>
      </c>
      <c r="K8" s="32">
        <v>0</v>
      </c>
      <c r="L8" s="33">
        <f t="shared" si="0"/>
        <v>3</v>
      </c>
      <c r="M8" s="34">
        <f t="shared" si="1"/>
        <v>6100</v>
      </c>
      <c r="N8" s="35">
        <f t="shared" si="2"/>
        <v>0</v>
      </c>
      <c r="P8" s="36">
        <f t="shared" si="3"/>
        <v>0</v>
      </c>
      <c r="Q8" s="36">
        <f t="shared" si="4"/>
        <v>1</v>
      </c>
      <c r="R8" s="36">
        <f t="shared" si="4"/>
        <v>1</v>
      </c>
      <c r="S8" s="36">
        <f t="shared" si="4"/>
        <v>0</v>
      </c>
      <c r="T8" s="36">
        <f t="shared" si="4"/>
        <v>1</v>
      </c>
      <c r="U8" s="36">
        <f t="shared" si="4"/>
        <v>2</v>
      </c>
      <c r="V8" s="36">
        <f t="shared" si="4"/>
        <v>1</v>
      </c>
    </row>
    <row r="9" spans="1:22" s="23" customFormat="1" ht="13.5" x14ac:dyDescent="0.7">
      <c r="A9" s="29" t="s">
        <v>232</v>
      </c>
      <c r="B9" s="29" t="s">
        <v>104</v>
      </c>
      <c r="C9" s="30">
        <v>14500</v>
      </c>
      <c r="D9" s="31">
        <v>2</v>
      </c>
      <c r="E9" s="32">
        <v>0</v>
      </c>
      <c r="F9" s="32">
        <v>0</v>
      </c>
      <c r="G9" s="32">
        <v>1</v>
      </c>
      <c r="H9" s="32">
        <v>1</v>
      </c>
      <c r="I9" s="32">
        <v>0</v>
      </c>
      <c r="J9" s="32">
        <v>0</v>
      </c>
      <c r="K9" s="32">
        <v>0</v>
      </c>
      <c r="L9" s="33">
        <f t="shared" si="0"/>
        <v>2</v>
      </c>
      <c r="M9" s="34">
        <f t="shared" si="1"/>
        <v>7250</v>
      </c>
      <c r="N9" s="35">
        <f t="shared" si="2"/>
        <v>0</v>
      </c>
      <c r="P9" s="36">
        <f t="shared" si="3"/>
        <v>0</v>
      </c>
      <c r="Q9" s="36">
        <f t="shared" si="4"/>
        <v>0</v>
      </c>
      <c r="R9" s="36">
        <f t="shared" si="4"/>
        <v>1</v>
      </c>
      <c r="S9" s="36">
        <f t="shared" si="4"/>
        <v>2</v>
      </c>
      <c r="T9" s="36">
        <f t="shared" si="4"/>
        <v>1</v>
      </c>
      <c r="U9" s="36">
        <f t="shared" si="4"/>
        <v>0</v>
      </c>
      <c r="V9" s="36">
        <f t="shared" si="4"/>
        <v>0</v>
      </c>
    </row>
    <row r="10" spans="1:22" s="23" customFormat="1" ht="13.5" x14ac:dyDescent="0.7">
      <c r="A10" s="29" t="s">
        <v>233</v>
      </c>
      <c r="B10" s="29" t="s">
        <v>209</v>
      </c>
      <c r="C10" s="30">
        <v>17700</v>
      </c>
      <c r="D10" s="31">
        <v>3</v>
      </c>
      <c r="E10" s="32">
        <v>0</v>
      </c>
      <c r="F10" s="32">
        <v>1</v>
      </c>
      <c r="G10" s="32">
        <v>1</v>
      </c>
      <c r="H10" s="32">
        <v>0</v>
      </c>
      <c r="I10" s="32">
        <v>1</v>
      </c>
      <c r="J10" s="32">
        <v>0</v>
      </c>
      <c r="K10" s="32">
        <v>0</v>
      </c>
      <c r="L10" s="33">
        <f t="shared" si="0"/>
        <v>3</v>
      </c>
      <c r="M10" s="34">
        <f t="shared" si="1"/>
        <v>5900</v>
      </c>
      <c r="N10" s="35">
        <f t="shared" si="2"/>
        <v>0</v>
      </c>
      <c r="P10" s="36">
        <f t="shared" si="3"/>
        <v>0</v>
      </c>
      <c r="Q10" s="36">
        <f t="shared" si="4"/>
        <v>1</v>
      </c>
      <c r="R10" s="36">
        <f t="shared" si="4"/>
        <v>2</v>
      </c>
      <c r="S10" s="36">
        <f t="shared" si="4"/>
        <v>1</v>
      </c>
      <c r="T10" s="36">
        <f t="shared" si="4"/>
        <v>1</v>
      </c>
      <c r="U10" s="36">
        <f t="shared" si="4"/>
        <v>1</v>
      </c>
      <c r="V10" s="36">
        <f t="shared" si="4"/>
        <v>0</v>
      </c>
    </row>
    <row r="11" spans="1:22" s="23" customFormat="1" ht="13.5" x14ac:dyDescent="0.7">
      <c r="A11" s="29" t="s">
        <v>234</v>
      </c>
      <c r="B11" s="29" t="s">
        <v>213</v>
      </c>
      <c r="C11" s="30">
        <v>26580</v>
      </c>
      <c r="D11" s="31">
        <v>3</v>
      </c>
      <c r="E11" s="32">
        <v>0</v>
      </c>
      <c r="F11" s="32">
        <v>0</v>
      </c>
      <c r="G11" s="32">
        <v>0</v>
      </c>
      <c r="H11" s="32">
        <v>1</v>
      </c>
      <c r="I11" s="32">
        <v>1</v>
      </c>
      <c r="J11" s="32">
        <v>1</v>
      </c>
      <c r="K11" s="32">
        <v>0</v>
      </c>
      <c r="L11" s="33">
        <f t="shared" si="0"/>
        <v>3</v>
      </c>
      <c r="M11" s="34">
        <f t="shared" si="1"/>
        <v>8860</v>
      </c>
      <c r="N11" s="35">
        <f t="shared" si="2"/>
        <v>0</v>
      </c>
      <c r="P11" s="36">
        <f t="shared" si="3"/>
        <v>0</v>
      </c>
      <c r="Q11" s="36">
        <f t="shared" si="4"/>
        <v>0</v>
      </c>
      <c r="R11" s="36">
        <f t="shared" si="4"/>
        <v>0</v>
      </c>
      <c r="S11" s="36">
        <f t="shared" si="4"/>
        <v>1</v>
      </c>
      <c r="T11" s="36">
        <f t="shared" si="4"/>
        <v>2</v>
      </c>
      <c r="U11" s="36">
        <f t="shared" si="4"/>
        <v>2</v>
      </c>
      <c r="V11" s="36">
        <f t="shared" si="4"/>
        <v>1</v>
      </c>
    </row>
    <row r="12" spans="1:22" s="23" customFormat="1" ht="13.5" x14ac:dyDescent="0.7">
      <c r="A12" s="29" t="s">
        <v>235</v>
      </c>
      <c r="B12" s="29" t="s">
        <v>111</v>
      </c>
      <c r="C12" s="30">
        <v>21750</v>
      </c>
      <c r="D12" s="31">
        <v>3</v>
      </c>
      <c r="E12" s="32">
        <v>0</v>
      </c>
      <c r="F12" s="32">
        <v>1</v>
      </c>
      <c r="G12" s="32">
        <v>0</v>
      </c>
      <c r="H12" s="32">
        <v>0</v>
      </c>
      <c r="I12" s="32">
        <v>1</v>
      </c>
      <c r="J12" s="32">
        <v>1</v>
      </c>
      <c r="K12" s="32">
        <v>0</v>
      </c>
      <c r="L12" s="33">
        <f t="shared" si="0"/>
        <v>3</v>
      </c>
      <c r="M12" s="34">
        <f t="shared" si="1"/>
        <v>7250</v>
      </c>
      <c r="N12" s="35">
        <f t="shared" si="2"/>
        <v>0</v>
      </c>
      <c r="P12" s="36">
        <f t="shared" si="3"/>
        <v>0</v>
      </c>
      <c r="Q12" s="36">
        <f t="shared" si="4"/>
        <v>1</v>
      </c>
      <c r="R12" s="36">
        <f t="shared" si="4"/>
        <v>1</v>
      </c>
      <c r="S12" s="36">
        <f t="shared" si="4"/>
        <v>0</v>
      </c>
      <c r="T12" s="36">
        <f t="shared" si="4"/>
        <v>1</v>
      </c>
      <c r="U12" s="36">
        <f t="shared" si="4"/>
        <v>2</v>
      </c>
      <c r="V12" s="36">
        <f t="shared" si="4"/>
        <v>1</v>
      </c>
    </row>
    <row r="13" spans="1:22" s="23" customFormat="1" ht="13.5" x14ac:dyDescent="0.7">
      <c r="A13" s="29" t="s">
        <v>236</v>
      </c>
      <c r="B13" s="29" t="s">
        <v>111</v>
      </c>
      <c r="C13" s="30">
        <v>30600</v>
      </c>
      <c r="D13" s="31">
        <v>3</v>
      </c>
      <c r="E13" s="32">
        <v>1</v>
      </c>
      <c r="F13" s="32">
        <v>0</v>
      </c>
      <c r="G13" s="32">
        <v>0</v>
      </c>
      <c r="H13" s="32">
        <v>1</v>
      </c>
      <c r="I13" s="32">
        <v>0</v>
      </c>
      <c r="J13" s="32">
        <v>0</v>
      </c>
      <c r="K13" s="32">
        <v>1</v>
      </c>
      <c r="L13" s="33">
        <f t="shared" si="0"/>
        <v>3</v>
      </c>
      <c r="M13" s="34">
        <f t="shared" si="1"/>
        <v>10200</v>
      </c>
      <c r="N13" s="35">
        <f t="shared" si="2"/>
        <v>0</v>
      </c>
      <c r="P13" s="36">
        <f t="shared" si="3"/>
        <v>2</v>
      </c>
      <c r="Q13" s="36">
        <f t="shared" si="4"/>
        <v>1</v>
      </c>
      <c r="R13" s="36">
        <f t="shared" si="4"/>
        <v>0</v>
      </c>
      <c r="S13" s="36">
        <f t="shared" si="4"/>
        <v>1</v>
      </c>
      <c r="T13" s="36">
        <f t="shared" si="4"/>
        <v>1</v>
      </c>
      <c r="U13" s="36">
        <f t="shared" si="4"/>
        <v>0</v>
      </c>
      <c r="V13" s="36">
        <f t="shared" si="4"/>
        <v>1</v>
      </c>
    </row>
    <row r="14" spans="1:22" s="23" customFormat="1" ht="13.5" x14ac:dyDescent="0.7">
      <c r="A14" s="29" t="s">
        <v>237</v>
      </c>
      <c r="B14" s="29" t="s">
        <v>111</v>
      </c>
      <c r="C14" s="30">
        <v>15400</v>
      </c>
      <c r="D14" s="31">
        <v>2</v>
      </c>
      <c r="E14" s="32">
        <v>1</v>
      </c>
      <c r="F14" s="32">
        <v>1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3">
        <f t="shared" si="0"/>
        <v>2</v>
      </c>
      <c r="M14" s="34">
        <f t="shared" si="1"/>
        <v>7700</v>
      </c>
      <c r="N14" s="35">
        <f t="shared" si="2"/>
        <v>0</v>
      </c>
      <c r="P14" s="36">
        <f t="shared" si="3"/>
        <v>1</v>
      </c>
      <c r="Q14" s="36">
        <f t="shared" si="4"/>
        <v>2</v>
      </c>
      <c r="R14" s="36">
        <f t="shared" si="4"/>
        <v>1</v>
      </c>
      <c r="S14" s="36">
        <f t="shared" si="4"/>
        <v>0</v>
      </c>
      <c r="T14" s="36">
        <f t="shared" si="4"/>
        <v>0</v>
      </c>
      <c r="U14" s="36">
        <f t="shared" si="4"/>
        <v>0</v>
      </c>
      <c r="V14" s="36">
        <f t="shared" si="4"/>
        <v>0</v>
      </c>
    </row>
    <row r="15" spans="1:22" s="23" customFormat="1" ht="13.5" x14ac:dyDescent="0.7">
      <c r="A15" s="29" t="s">
        <v>238</v>
      </c>
      <c r="B15" s="29" t="s">
        <v>117</v>
      </c>
      <c r="C15" s="30">
        <v>26550</v>
      </c>
      <c r="D15" s="31">
        <v>3</v>
      </c>
      <c r="E15" s="32">
        <v>1</v>
      </c>
      <c r="F15" s="32">
        <v>0</v>
      </c>
      <c r="G15" s="32">
        <v>0</v>
      </c>
      <c r="H15" s="32">
        <v>0</v>
      </c>
      <c r="I15" s="32">
        <v>1</v>
      </c>
      <c r="J15" s="32">
        <v>0</v>
      </c>
      <c r="K15" s="32">
        <v>1</v>
      </c>
      <c r="L15" s="33">
        <f t="shared" si="0"/>
        <v>3</v>
      </c>
      <c r="M15" s="34">
        <f t="shared" si="1"/>
        <v>8850</v>
      </c>
      <c r="N15" s="35">
        <f t="shared" si="2"/>
        <v>0</v>
      </c>
      <c r="P15" s="36">
        <f t="shared" si="3"/>
        <v>2</v>
      </c>
      <c r="Q15" s="36">
        <f t="shared" si="4"/>
        <v>1</v>
      </c>
      <c r="R15" s="36">
        <f t="shared" si="4"/>
        <v>0</v>
      </c>
      <c r="S15" s="36">
        <f t="shared" si="4"/>
        <v>0</v>
      </c>
      <c r="T15" s="36">
        <f t="shared" si="4"/>
        <v>1</v>
      </c>
      <c r="U15" s="36">
        <f t="shared" si="4"/>
        <v>1</v>
      </c>
      <c r="V15" s="36">
        <f t="shared" si="4"/>
        <v>1</v>
      </c>
    </row>
    <row r="16" spans="1:22" s="23" customFormat="1" ht="13.5" x14ac:dyDescent="0.7">
      <c r="A16" s="29" t="s">
        <v>239</v>
      </c>
      <c r="B16" s="29" t="s">
        <v>117</v>
      </c>
      <c r="C16" s="30">
        <v>22200</v>
      </c>
      <c r="D16" s="31">
        <v>3</v>
      </c>
      <c r="E16" s="32">
        <v>0</v>
      </c>
      <c r="F16" s="32">
        <v>0</v>
      </c>
      <c r="G16" s="32">
        <v>1</v>
      </c>
      <c r="H16" s="32">
        <v>0</v>
      </c>
      <c r="I16" s="32">
        <v>1</v>
      </c>
      <c r="J16" s="32">
        <v>0</v>
      </c>
      <c r="K16" s="32">
        <v>1</v>
      </c>
      <c r="L16" s="33">
        <f t="shared" si="0"/>
        <v>3</v>
      </c>
      <c r="M16" s="34">
        <f t="shared" si="1"/>
        <v>7400</v>
      </c>
      <c r="N16" s="35">
        <f t="shared" si="2"/>
        <v>0</v>
      </c>
      <c r="P16" s="36">
        <f t="shared" si="3"/>
        <v>1</v>
      </c>
      <c r="Q16" s="36">
        <f t="shared" si="4"/>
        <v>0</v>
      </c>
      <c r="R16" s="36">
        <f t="shared" si="4"/>
        <v>1</v>
      </c>
      <c r="S16" s="36">
        <f t="shared" si="4"/>
        <v>1</v>
      </c>
      <c r="T16" s="36">
        <f t="shared" si="4"/>
        <v>1</v>
      </c>
      <c r="U16" s="36">
        <f t="shared" si="4"/>
        <v>1</v>
      </c>
      <c r="V16" s="36">
        <f t="shared" si="4"/>
        <v>1</v>
      </c>
    </row>
    <row r="17" spans="1:22" s="23" customFormat="1" ht="13.5" x14ac:dyDescent="0.7">
      <c r="A17" s="29" t="s">
        <v>240</v>
      </c>
      <c r="B17" s="29" t="s">
        <v>117</v>
      </c>
      <c r="C17" s="30">
        <v>12000</v>
      </c>
      <c r="D17" s="31">
        <v>2</v>
      </c>
      <c r="E17" s="32">
        <v>0</v>
      </c>
      <c r="F17" s="32">
        <v>0</v>
      </c>
      <c r="G17" s="32">
        <v>1</v>
      </c>
      <c r="H17" s="32">
        <v>1</v>
      </c>
      <c r="I17" s="32">
        <v>0</v>
      </c>
      <c r="J17" s="32">
        <v>0</v>
      </c>
      <c r="K17" s="32">
        <v>0</v>
      </c>
      <c r="L17" s="33">
        <f t="shared" si="0"/>
        <v>2</v>
      </c>
      <c r="M17" s="34">
        <f t="shared" si="1"/>
        <v>6000</v>
      </c>
      <c r="N17" s="35">
        <f t="shared" si="2"/>
        <v>0</v>
      </c>
      <c r="P17" s="36">
        <f t="shared" si="3"/>
        <v>0</v>
      </c>
      <c r="Q17" s="36">
        <f t="shared" si="4"/>
        <v>0</v>
      </c>
      <c r="R17" s="36">
        <f t="shared" si="4"/>
        <v>1</v>
      </c>
      <c r="S17" s="36">
        <f t="shared" si="4"/>
        <v>2</v>
      </c>
      <c r="T17" s="36">
        <f t="shared" si="4"/>
        <v>1</v>
      </c>
      <c r="U17" s="36">
        <f t="shared" si="4"/>
        <v>0</v>
      </c>
      <c r="V17" s="36">
        <f t="shared" si="4"/>
        <v>0</v>
      </c>
    </row>
    <row r="18" spans="1:22" s="23" customFormat="1" ht="13.5" x14ac:dyDescent="0.7">
      <c r="A18" s="29" t="s">
        <v>241</v>
      </c>
      <c r="B18" s="29" t="s">
        <v>149</v>
      </c>
      <c r="C18" s="30">
        <v>15800</v>
      </c>
      <c r="D18" s="31">
        <v>2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1</v>
      </c>
      <c r="K18" s="32">
        <v>0</v>
      </c>
      <c r="L18" s="33">
        <f t="shared" si="0"/>
        <v>2</v>
      </c>
      <c r="M18" s="34">
        <f t="shared" si="1"/>
        <v>7900</v>
      </c>
      <c r="N18" s="35">
        <f t="shared" si="2"/>
        <v>0</v>
      </c>
      <c r="P18" s="36">
        <f t="shared" si="3"/>
        <v>0</v>
      </c>
      <c r="Q18" s="36">
        <f t="shared" si="4"/>
        <v>0</v>
      </c>
      <c r="R18" s="36">
        <f t="shared" si="4"/>
        <v>0</v>
      </c>
      <c r="S18" s="36">
        <f t="shared" si="4"/>
        <v>1</v>
      </c>
      <c r="T18" s="36">
        <f t="shared" si="4"/>
        <v>1</v>
      </c>
      <c r="U18" s="36">
        <f t="shared" si="4"/>
        <v>1</v>
      </c>
      <c r="V18" s="36">
        <f t="shared" si="4"/>
        <v>1</v>
      </c>
    </row>
    <row r="19" spans="1:22" s="23" customFormat="1" ht="13.5" x14ac:dyDescent="0.7">
      <c r="A19" s="29" t="s">
        <v>242</v>
      </c>
      <c r="B19" s="29" t="s">
        <v>149</v>
      </c>
      <c r="C19" s="30">
        <v>9800</v>
      </c>
      <c r="D19" s="31">
        <v>1</v>
      </c>
      <c r="E19" s="32">
        <v>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3">
        <f t="shared" si="0"/>
        <v>1</v>
      </c>
      <c r="M19" s="34">
        <f t="shared" si="1"/>
        <v>9800</v>
      </c>
      <c r="N19" s="35">
        <f t="shared" si="2"/>
        <v>0</v>
      </c>
      <c r="P19" s="36">
        <f t="shared" si="3"/>
        <v>1</v>
      </c>
      <c r="Q19" s="36">
        <f t="shared" ref="Q19:V27" si="5">E19+F19</f>
        <v>1</v>
      </c>
      <c r="R19" s="36">
        <f t="shared" si="5"/>
        <v>0</v>
      </c>
      <c r="S19" s="36">
        <f t="shared" si="5"/>
        <v>0</v>
      </c>
      <c r="T19" s="36">
        <f t="shared" si="5"/>
        <v>0</v>
      </c>
      <c r="U19" s="36">
        <f t="shared" si="5"/>
        <v>0</v>
      </c>
      <c r="V19" s="36">
        <f t="shared" si="5"/>
        <v>0</v>
      </c>
    </row>
    <row r="20" spans="1:22" s="23" customFormat="1" ht="13.5" x14ac:dyDescent="0.7">
      <c r="A20" s="29" t="s">
        <v>243</v>
      </c>
      <c r="B20" s="29" t="s">
        <v>159</v>
      </c>
      <c r="C20" s="30">
        <v>15500</v>
      </c>
      <c r="D20" s="31">
        <v>2</v>
      </c>
      <c r="E20" s="32">
        <v>1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1</v>
      </c>
      <c r="L20" s="33">
        <f t="shared" si="0"/>
        <v>2</v>
      </c>
      <c r="M20" s="34">
        <f t="shared" si="1"/>
        <v>7750</v>
      </c>
      <c r="N20" s="35">
        <f t="shared" si="2"/>
        <v>0</v>
      </c>
      <c r="P20" s="36">
        <f t="shared" si="3"/>
        <v>2</v>
      </c>
      <c r="Q20" s="36">
        <f t="shared" si="5"/>
        <v>1</v>
      </c>
      <c r="R20" s="36">
        <f t="shared" si="5"/>
        <v>0</v>
      </c>
      <c r="S20" s="36">
        <f t="shared" si="5"/>
        <v>0</v>
      </c>
      <c r="T20" s="36">
        <f t="shared" si="5"/>
        <v>0</v>
      </c>
      <c r="U20" s="36">
        <f t="shared" si="5"/>
        <v>0</v>
      </c>
      <c r="V20" s="36">
        <f t="shared" si="5"/>
        <v>1</v>
      </c>
    </row>
    <row r="21" spans="1:22" s="23" customFormat="1" ht="13.5" x14ac:dyDescent="0.7">
      <c r="A21" s="29" t="s">
        <v>244</v>
      </c>
      <c r="B21" s="29" t="s">
        <v>161</v>
      </c>
      <c r="C21" s="30">
        <v>11700</v>
      </c>
      <c r="D21" s="31">
        <v>2</v>
      </c>
      <c r="E21" s="32">
        <v>0</v>
      </c>
      <c r="F21" s="32">
        <v>0</v>
      </c>
      <c r="G21" s="32">
        <v>1</v>
      </c>
      <c r="H21" s="32">
        <v>0</v>
      </c>
      <c r="I21" s="32">
        <v>0</v>
      </c>
      <c r="J21" s="32">
        <v>0</v>
      </c>
      <c r="K21" s="32">
        <v>1</v>
      </c>
      <c r="L21" s="33">
        <f t="shared" si="0"/>
        <v>2</v>
      </c>
      <c r="M21" s="34">
        <f t="shared" si="1"/>
        <v>5850</v>
      </c>
      <c r="N21" s="35">
        <f t="shared" si="2"/>
        <v>0</v>
      </c>
      <c r="P21" s="36">
        <f t="shared" si="3"/>
        <v>1</v>
      </c>
      <c r="Q21" s="36">
        <f t="shared" si="5"/>
        <v>0</v>
      </c>
      <c r="R21" s="36">
        <f t="shared" si="5"/>
        <v>1</v>
      </c>
      <c r="S21" s="36">
        <f t="shared" si="5"/>
        <v>1</v>
      </c>
      <c r="T21" s="36">
        <f t="shared" si="5"/>
        <v>0</v>
      </c>
      <c r="U21" s="36">
        <f t="shared" si="5"/>
        <v>0</v>
      </c>
      <c r="V21" s="36">
        <f t="shared" si="5"/>
        <v>1</v>
      </c>
    </row>
    <row r="22" spans="1:22" s="23" customFormat="1" ht="13.5" x14ac:dyDescent="0.7">
      <c r="A22" s="29" t="s">
        <v>245</v>
      </c>
      <c r="B22" s="29" t="s">
        <v>161</v>
      </c>
      <c r="C22" s="30">
        <v>14700</v>
      </c>
      <c r="D22" s="31">
        <v>2</v>
      </c>
      <c r="E22" s="32">
        <v>0</v>
      </c>
      <c r="F22" s="32">
        <v>1</v>
      </c>
      <c r="G22" s="32">
        <v>0</v>
      </c>
      <c r="H22" s="32">
        <v>0</v>
      </c>
      <c r="I22" s="32">
        <v>1</v>
      </c>
      <c r="J22" s="32">
        <v>0</v>
      </c>
      <c r="K22" s="32">
        <v>0</v>
      </c>
      <c r="L22" s="33">
        <f t="shared" si="0"/>
        <v>2</v>
      </c>
      <c r="M22" s="34">
        <f t="shared" si="1"/>
        <v>7350</v>
      </c>
      <c r="N22" s="35">
        <f t="shared" si="2"/>
        <v>0</v>
      </c>
      <c r="P22" s="36">
        <f t="shared" si="3"/>
        <v>0</v>
      </c>
      <c r="Q22" s="36">
        <f t="shared" si="5"/>
        <v>1</v>
      </c>
      <c r="R22" s="36">
        <f t="shared" si="5"/>
        <v>1</v>
      </c>
      <c r="S22" s="36">
        <f t="shared" si="5"/>
        <v>0</v>
      </c>
      <c r="T22" s="36">
        <f t="shared" si="5"/>
        <v>1</v>
      </c>
      <c r="U22" s="36">
        <f t="shared" si="5"/>
        <v>1</v>
      </c>
      <c r="V22" s="36">
        <f t="shared" si="5"/>
        <v>0</v>
      </c>
    </row>
    <row r="23" spans="1:22" s="23" customFormat="1" ht="13.5" x14ac:dyDescent="0.7">
      <c r="A23" s="29" t="s">
        <v>246</v>
      </c>
      <c r="B23" s="29" t="s">
        <v>161</v>
      </c>
      <c r="C23" s="30">
        <v>8300</v>
      </c>
      <c r="D23" s="31">
        <v>1</v>
      </c>
      <c r="E23" s="32">
        <v>0</v>
      </c>
      <c r="F23" s="32">
        <v>0</v>
      </c>
      <c r="G23" s="32">
        <v>1</v>
      </c>
      <c r="H23" s="32">
        <v>0</v>
      </c>
      <c r="I23" s="32">
        <v>0</v>
      </c>
      <c r="J23" s="32">
        <v>0</v>
      </c>
      <c r="K23" s="32">
        <v>0</v>
      </c>
      <c r="L23" s="33">
        <f t="shared" si="0"/>
        <v>1</v>
      </c>
      <c r="M23" s="34">
        <f t="shared" si="1"/>
        <v>8300</v>
      </c>
      <c r="N23" s="35">
        <f t="shared" si="2"/>
        <v>0</v>
      </c>
      <c r="P23" s="36">
        <f t="shared" si="3"/>
        <v>0</v>
      </c>
      <c r="Q23" s="36">
        <f t="shared" si="5"/>
        <v>0</v>
      </c>
      <c r="R23" s="36">
        <f t="shared" si="5"/>
        <v>1</v>
      </c>
      <c r="S23" s="36">
        <f t="shared" si="5"/>
        <v>1</v>
      </c>
      <c r="T23" s="36">
        <f t="shared" si="5"/>
        <v>0</v>
      </c>
      <c r="U23" s="36">
        <f t="shared" si="5"/>
        <v>0</v>
      </c>
      <c r="V23" s="36">
        <f t="shared" si="5"/>
        <v>0</v>
      </c>
    </row>
    <row r="24" spans="1:22" s="23" customFormat="1" ht="13.5" x14ac:dyDescent="0.7">
      <c r="A24" s="29" t="s">
        <v>247</v>
      </c>
      <c r="B24" s="29" t="s">
        <v>166</v>
      </c>
      <c r="C24" s="30">
        <v>11500</v>
      </c>
      <c r="D24" s="31">
        <v>2</v>
      </c>
      <c r="E24" s="32">
        <v>1</v>
      </c>
      <c r="F24" s="32">
        <v>0</v>
      </c>
      <c r="G24" s="32">
        <v>1</v>
      </c>
      <c r="H24" s="32">
        <v>0</v>
      </c>
      <c r="I24" s="32">
        <v>0</v>
      </c>
      <c r="J24" s="32">
        <v>0</v>
      </c>
      <c r="K24" s="32">
        <v>0</v>
      </c>
      <c r="L24" s="33">
        <f t="shared" si="0"/>
        <v>2</v>
      </c>
      <c r="M24" s="34">
        <f t="shared" si="1"/>
        <v>5750</v>
      </c>
      <c r="N24" s="35">
        <f t="shared" si="2"/>
        <v>0</v>
      </c>
      <c r="P24" s="36">
        <f t="shared" si="3"/>
        <v>1</v>
      </c>
      <c r="Q24" s="36">
        <f t="shared" si="5"/>
        <v>1</v>
      </c>
      <c r="R24" s="36">
        <f t="shared" si="5"/>
        <v>1</v>
      </c>
      <c r="S24" s="36">
        <f t="shared" si="5"/>
        <v>1</v>
      </c>
      <c r="T24" s="36">
        <f t="shared" si="5"/>
        <v>0</v>
      </c>
      <c r="U24" s="36">
        <f t="shared" si="5"/>
        <v>0</v>
      </c>
      <c r="V24" s="36">
        <f t="shared" si="5"/>
        <v>0</v>
      </c>
    </row>
    <row r="25" spans="1:22" s="23" customFormat="1" ht="13.5" x14ac:dyDescent="0.7">
      <c r="A25" s="29" t="s">
        <v>248</v>
      </c>
      <c r="B25" s="29" t="s">
        <v>168</v>
      </c>
      <c r="C25" s="30">
        <v>12000</v>
      </c>
      <c r="D25" s="31">
        <v>2</v>
      </c>
      <c r="E25" s="32">
        <v>0</v>
      </c>
      <c r="F25" s="32">
        <v>0</v>
      </c>
      <c r="G25" s="32">
        <v>0</v>
      </c>
      <c r="H25" s="32">
        <v>1</v>
      </c>
      <c r="I25" s="32">
        <v>0</v>
      </c>
      <c r="J25" s="32">
        <v>1</v>
      </c>
      <c r="K25" s="32">
        <v>0</v>
      </c>
      <c r="L25" s="33">
        <f t="shared" si="0"/>
        <v>2</v>
      </c>
      <c r="M25" s="34">
        <f t="shared" si="1"/>
        <v>6000</v>
      </c>
      <c r="N25" s="35">
        <f t="shared" si="2"/>
        <v>0</v>
      </c>
      <c r="P25" s="36">
        <f t="shared" si="3"/>
        <v>0</v>
      </c>
      <c r="Q25" s="36">
        <f t="shared" si="5"/>
        <v>0</v>
      </c>
      <c r="R25" s="36">
        <f t="shared" si="5"/>
        <v>0</v>
      </c>
      <c r="S25" s="36">
        <f t="shared" si="5"/>
        <v>1</v>
      </c>
      <c r="T25" s="36">
        <f t="shared" si="5"/>
        <v>1</v>
      </c>
      <c r="U25" s="36">
        <f t="shared" si="5"/>
        <v>1</v>
      </c>
      <c r="V25" s="36">
        <f t="shared" si="5"/>
        <v>1</v>
      </c>
    </row>
    <row r="26" spans="1:22" s="23" customFormat="1" ht="13.5" x14ac:dyDescent="0.7">
      <c r="A26" s="29" t="s">
        <v>249</v>
      </c>
      <c r="B26" s="29" t="s">
        <v>168</v>
      </c>
      <c r="C26" s="30">
        <v>11700</v>
      </c>
      <c r="D26" s="31">
        <v>2</v>
      </c>
      <c r="E26" s="32">
        <v>0</v>
      </c>
      <c r="F26" s="32">
        <v>1</v>
      </c>
      <c r="G26" s="32">
        <v>0</v>
      </c>
      <c r="H26" s="32">
        <v>0</v>
      </c>
      <c r="I26" s="32">
        <v>0</v>
      </c>
      <c r="J26" s="32">
        <v>1</v>
      </c>
      <c r="K26" s="32">
        <v>0</v>
      </c>
      <c r="L26" s="33">
        <f t="shared" si="0"/>
        <v>2</v>
      </c>
      <c r="M26" s="34">
        <f t="shared" si="1"/>
        <v>5850</v>
      </c>
      <c r="N26" s="35">
        <f t="shared" si="2"/>
        <v>0</v>
      </c>
      <c r="P26" s="36">
        <f t="shared" si="3"/>
        <v>0</v>
      </c>
      <c r="Q26" s="36">
        <f t="shared" si="5"/>
        <v>1</v>
      </c>
      <c r="R26" s="36">
        <f t="shared" si="5"/>
        <v>1</v>
      </c>
      <c r="S26" s="36">
        <f t="shared" si="5"/>
        <v>0</v>
      </c>
      <c r="T26" s="36">
        <f t="shared" si="5"/>
        <v>0</v>
      </c>
      <c r="U26" s="36">
        <f t="shared" si="5"/>
        <v>1</v>
      </c>
      <c r="V26" s="36">
        <f t="shared" si="5"/>
        <v>1</v>
      </c>
    </row>
    <row r="27" spans="1:22" s="23" customFormat="1" ht="13.5" x14ac:dyDescent="0.7">
      <c r="A27" s="29" t="s">
        <v>250</v>
      </c>
      <c r="B27" s="29" t="s">
        <v>168</v>
      </c>
      <c r="C27" s="30">
        <v>12300</v>
      </c>
      <c r="D27" s="31">
        <v>2</v>
      </c>
      <c r="E27" s="32">
        <v>0</v>
      </c>
      <c r="F27" s="32">
        <v>1</v>
      </c>
      <c r="G27" s="32">
        <v>0</v>
      </c>
      <c r="H27" s="32">
        <v>1</v>
      </c>
      <c r="I27" s="32">
        <v>0</v>
      </c>
      <c r="J27" s="32">
        <v>0</v>
      </c>
      <c r="K27" s="32">
        <v>0</v>
      </c>
      <c r="L27" s="33">
        <f t="shared" si="0"/>
        <v>2</v>
      </c>
      <c r="M27" s="34">
        <f t="shared" si="1"/>
        <v>6150</v>
      </c>
      <c r="N27" s="35">
        <f t="shared" si="2"/>
        <v>0</v>
      </c>
      <c r="P27" s="36">
        <f>E27+K27</f>
        <v>0</v>
      </c>
      <c r="Q27" s="36">
        <f t="shared" si="5"/>
        <v>1</v>
      </c>
      <c r="R27" s="36">
        <f t="shared" si="5"/>
        <v>1</v>
      </c>
      <c r="S27" s="36">
        <f t="shared" si="5"/>
        <v>1</v>
      </c>
      <c r="T27" s="36">
        <f t="shared" si="5"/>
        <v>1</v>
      </c>
      <c r="U27" s="36">
        <f t="shared" si="5"/>
        <v>0</v>
      </c>
      <c r="V27" s="36">
        <f>J27+K27</f>
        <v>0</v>
      </c>
    </row>
    <row r="28" spans="1:22" ht="18.5" x14ac:dyDescent="0.9">
      <c r="A28" s="21"/>
      <c r="B28" s="21"/>
      <c r="C28" s="21"/>
      <c r="D28" s="22" t="s">
        <v>224</v>
      </c>
      <c r="E28" s="25">
        <f>SUMPRODUCT(E3:E27,$M$3:$M$27)</f>
        <v>59200</v>
      </c>
      <c r="F28" s="25">
        <f>SUMPRODUCT(F3:F27,$M$3:$M$27)</f>
        <v>59150</v>
      </c>
      <c r="G28" s="25">
        <f t="shared" ref="G28:K28" si="6">SUMPRODUCT(G3:G27,$M$3:$M$27)</f>
        <v>58550</v>
      </c>
      <c r="H28" s="25">
        <f t="shared" si="6"/>
        <v>58210</v>
      </c>
      <c r="I28" s="25">
        <f t="shared" si="6"/>
        <v>57560</v>
      </c>
      <c r="J28" s="25">
        <f t="shared" si="6"/>
        <v>57360</v>
      </c>
      <c r="K28" s="25">
        <f t="shared" si="6"/>
        <v>57100</v>
      </c>
      <c r="L28" s="27">
        <f>SUM(C3:C27)/7</f>
        <v>58161.428571428572</v>
      </c>
      <c r="M28" s="28" t="s">
        <v>214</v>
      </c>
      <c r="N28" s="20"/>
      <c r="P28" s="20"/>
      <c r="Q28" s="20"/>
      <c r="R28" s="20"/>
      <c r="S28" s="20"/>
      <c r="T28" s="20"/>
      <c r="U28" s="20"/>
      <c r="V28" s="20"/>
    </row>
    <row r="29" spans="1:22" ht="21" x14ac:dyDescen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 t="s">
        <v>225</v>
      </c>
      <c r="L29" s="26">
        <f>E28-K28</f>
        <v>2100</v>
      </c>
      <c r="M29" s="39">
        <f>L29/L28</f>
        <v>3.6106403360106107E-2</v>
      </c>
      <c r="N29" s="39"/>
    </row>
    <row r="30" spans="1:22" ht="16" x14ac:dyDescent="0.8">
      <c r="L30" s="40">
        <v>2000</v>
      </c>
      <c r="M30" s="40" t="s">
        <v>223</v>
      </c>
    </row>
    <row r="31" spans="1:22" x14ac:dyDescent="0.75">
      <c r="E31" s="16"/>
      <c r="F31" s="16"/>
      <c r="G31" s="16"/>
      <c r="H31" s="16"/>
    </row>
    <row r="32" spans="1:22" x14ac:dyDescent="0.75">
      <c r="E32" s="16"/>
      <c r="F32" s="16"/>
      <c r="G32" s="16"/>
      <c r="H32" s="16"/>
      <c r="I32" s="16"/>
      <c r="J32" s="16"/>
    </row>
  </sheetData>
  <mergeCells count="2">
    <mergeCell ref="A1:B1"/>
    <mergeCell ref="P2:V2"/>
  </mergeCells>
  <conditionalFormatting sqref="N3:N27">
    <cfRule type="cellIs" dxfId="17" priority="4" operator="equal">
      <formula>0</formula>
    </cfRule>
  </conditionalFormatting>
  <conditionalFormatting sqref="E3:K4">
    <cfRule type="cellIs" dxfId="16" priority="3" operator="equal">
      <formula>1</formula>
    </cfRule>
  </conditionalFormatting>
  <conditionalFormatting sqref="E5:K27">
    <cfRule type="cellIs" dxfId="15" priority="2" operator="equal">
      <formula>1</formula>
    </cfRule>
  </conditionalFormatting>
  <conditionalFormatting sqref="P3:V27">
    <cfRule type="cellIs" dxfId="14" priority="1" operator="greaterThan">
      <formula>1</formula>
    </cfRule>
  </conditionalFormatting>
  <pageMargins left="0.7" right="0.7" top="0.75" bottom="0.75" header="0.51180555555555496" footer="0.51180555555555496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49E5-826E-4FC3-81D3-A4093126D40F}">
  <sheetPr>
    <tabColor rgb="FFFF0000"/>
  </sheetPr>
  <dimension ref="A1:V32"/>
  <sheetViews>
    <sheetView zoomScaleNormal="100" workbookViewId="0">
      <selection activeCell="Y6" sqref="Y6"/>
    </sheetView>
  </sheetViews>
  <sheetFormatPr defaultColWidth="8.453125" defaultRowHeight="14.75" x14ac:dyDescent="0.75"/>
  <cols>
    <col min="1" max="1" width="7.40625" bestFit="1" customWidth="1"/>
    <col min="2" max="2" width="12.76953125" bestFit="1" customWidth="1"/>
    <col min="3" max="3" width="10.5" customWidth="1"/>
    <col min="4" max="4" width="9.54296875" customWidth="1"/>
    <col min="5" max="10" width="6.1328125" bestFit="1" customWidth="1"/>
    <col min="11" max="11" width="6.6328125" customWidth="1"/>
    <col min="12" max="12" width="10.6796875" customWidth="1"/>
    <col min="13" max="13" width="10.6328125" customWidth="1"/>
    <col min="14" max="14" width="4.04296875" customWidth="1"/>
    <col min="16" max="22" width="4.08984375" customWidth="1"/>
  </cols>
  <sheetData>
    <row r="1" spans="1:22" ht="31.25" x14ac:dyDescent="1.45">
      <c r="A1" s="49" t="s">
        <v>251</v>
      </c>
      <c r="B1" s="49"/>
      <c r="C1" s="18" t="s">
        <v>253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t="s">
        <v>261</v>
      </c>
    </row>
    <row r="2" spans="1:22" ht="36.75" customHeight="1" x14ac:dyDescent="0.75">
      <c r="A2" s="24" t="s">
        <v>211</v>
      </c>
      <c r="B2" s="24" t="s">
        <v>212</v>
      </c>
      <c r="C2" s="24" t="s">
        <v>254</v>
      </c>
      <c r="D2" s="24" t="s">
        <v>255</v>
      </c>
      <c r="E2" s="43" t="s">
        <v>218</v>
      </c>
      <c r="F2" s="43" t="s">
        <v>219</v>
      </c>
      <c r="G2" s="43" t="s">
        <v>220</v>
      </c>
      <c r="H2" s="43" t="s">
        <v>221</v>
      </c>
      <c r="I2" s="43" t="s">
        <v>222</v>
      </c>
      <c r="J2" s="43" t="s">
        <v>216</v>
      </c>
      <c r="K2" s="43" t="s">
        <v>217</v>
      </c>
      <c r="L2" s="24" t="s">
        <v>256</v>
      </c>
      <c r="M2" s="24" t="s">
        <v>257</v>
      </c>
      <c r="N2" s="24" t="s">
        <v>215</v>
      </c>
      <c r="P2" s="50" t="s">
        <v>258</v>
      </c>
      <c r="Q2" s="51"/>
      <c r="R2" s="51"/>
      <c r="S2" s="51"/>
      <c r="T2" s="51"/>
      <c r="U2" s="51"/>
      <c r="V2" s="51"/>
    </row>
    <row r="3" spans="1:22" s="23" customFormat="1" ht="13.5" x14ac:dyDescent="0.7">
      <c r="A3" s="29" t="s">
        <v>226</v>
      </c>
      <c r="B3" s="29" t="s">
        <v>26</v>
      </c>
      <c r="C3" s="30">
        <v>10800</v>
      </c>
      <c r="D3" s="31">
        <v>1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1</v>
      </c>
      <c r="L3" s="33">
        <f t="shared" ref="L3:L27" si="0">SUM(E3:K3)</f>
        <v>1</v>
      </c>
      <c r="M3" s="34">
        <f t="shared" ref="M3:M27" si="1">C3/D3</f>
        <v>10800</v>
      </c>
      <c r="N3" s="35">
        <f t="shared" ref="N3:N27" si="2">D3-L3</f>
        <v>0</v>
      </c>
      <c r="P3" s="36">
        <f t="shared" ref="P3:P26" si="3">E3+K3</f>
        <v>1</v>
      </c>
      <c r="Q3" s="36">
        <f t="shared" ref="Q3:V18" si="4">E3+F3</f>
        <v>0</v>
      </c>
      <c r="R3" s="36">
        <f t="shared" si="4"/>
        <v>0</v>
      </c>
      <c r="S3" s="36">
        <f t="shared" si="4"/>
        <v>0</v>
      </c>
      <c r="T3" s="36">
        <f t="shared" si="4"/>
        <v>0</v>
      </c>
      <c r="U3" s="36">
        <f t="shared" si="4"/>
        <v>0</v>
      </c>
      <c r="V3" s="36">
        <f t="shared" si="4"/>
        <v>1</v>
      </c>
    </row>
    <row r="4" spans="1:22" s="23" customFormat="1" ht="13.5" x14ac:dyDescent="0.7">
      <c r="A4" s="29" t="s">
        <v>227</v>
      </c>
      <c r="B4" s="29" t="s">
        <v>36</v>
      </c>
      <c r="C4" s="30">
        <v>3700</v>
      </c>
      <c r="D4" s="31">
        <v>1</v>
      </c>
      <c r="E4" s="32">
        <v>0</v>
      </c>
      <c r="F4" s="32">
        <v>1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3">
        <f t="shared" si="0"/>
        <v>1</v>
      </c>
      <c r="M4" s="34">
        <f t="shared" si="1"/>
        <v>3700</v>
      </c>
      <c r="N4" s="35">
        <f t="shared" si="2"/>
        <v>0</v>
      </c>
      <c r="P4" s="36">
        <f t="shared" si="3"/>
        <v>0</v>
      </c>
      <c r="Q4" s="36">
        <f t="shared" si="4"/>
        <v>1</v>
      </c>
      <c r="R4" s="36">
        <f t="shared" si="4"/>
        <v>1</v>
      </c>
      <c r="S4" s="36">
        <f t="shared" si="4"/>
        <v>0</v>
      </c>
      <c r="T4" s="36">
        <f t="shared" si="4"/>
        <v>0</v>
      </c>
      <c r="U4" s="36">
        <f t="shared" si="4"/>
        <v>0</v>
      </c>
      <c r="V4" s="36">
        <f t="shared" si="4"/>
        <v>0</v>
      </c>
    </row>
    <row r="5" spans="1:22" s="23" customFormat="1" ht="13.5" x14ac:dyDescent="0.7">
      <c r="A5" s="29" t="s">
        <v>228</v>
      </c>
      <c r="B5" s="29" t="s">
        <v>36</v>
      </c>
      <c r="C5" s="30">
        <v>27450</v>
      </c>
      <c r="D5" s="31">
        <v>3</v>
      </c>
      <c r="E5" s="32">
        <v>1</v>
      </c>
      <c r="F5" s="32">
        <v>0</v>
      </c>
      <c r="G5" s="32">
        <v>0</v>
      </c>
      <c r="H5" s="32">
        <v>1</v>
      </c>
      <c r="I5" s="32">
        <v>0</v>
      </c>
      <c r="J5" s="32">
        <v>1</v>
      </c>
      <c r="K5" s="32">
        <v>0</v>
      </c>
      <c r="L5" s="33">
        <f t="shared" si="0"/>
        <v>3</v>
      </c>
      <c r="M5" s="34">
        <f t="shared" si="1"/>
        <v>9150</v>
      </c>
      <c r="N5" s="35">
        <f t="shared" si="2"/>
        <v>0</v>
      </c>
      <c r="P5" s="36">
        <f t="shared" si="3"/>
        <v>1</v>
      </c>
      <c r="Q5" s="36">
        <f t="shared" si="4"/>
        <v>1</v>
      </c>
      <c r="R5" s="36">
        <f t="shared" si="4"/>
        <v>0</v>
      </c>
      <c r="S5" s="36">
        <f t="shared" si="4"/>
        <v>1</v>
      </c>
      <c r="T5" s="36">
        <f t="shared" si="4"/>
        <v>1</v>
      </c>
      <c r="U5" s="36">
        <f t="shared" si="4"/>
        <v>1</v>
      </c>
      <c r="V5" s="36">
        <f t="shared" si="4"/>
        <v>1</v>
      </c>
    </row>
    <row r="6" spans="1:22" s="23" customFormat="1" ht="13.5" x14ac:dyDescent="0.7">
      <c r="A6" s="29" t="s">
        <v>229</v>
      </c>
      <c r="B6" s="29" t="s">
        <v>36</v>
      </c>
      <c r="C6" s="30">
        <v>18750</v>
      </c>
      <c r="D6" s="31">
        <v>3</v>
      </c>
      <c r="E6" s="32">
        <v>0</v>
      </c>
      <c r="F6" s="32">
        <v>1</v>
      </c>
      <c r="G6" s="32">
        <v>0</v>
      </c>
      <c r="H6" s="32">
        <v>1</v>
      </c>
      <c r="I6" s="32">
        <v>0</v>
      </c>
      <c r="J6" s="32">
        <v>0</v>
      </c>
      <c r="K6" s="32">
        <v>1</v>
      </c>
      <c r="L6" s="33">
        <f t="shared" si="0"/>
        <v>3</v>
      </c>
      <c r="M6" s="34">
        <f t="shared" si="1"/>
        <v>6250</v>
      </c>
      <c r="N6" s="35">
        <f t="shared" si="2"/>
        <v>0</v>
      </c>
      <c r="P6" s="36">
        <f t="shared" si="3"/>
        <v>1</v>
      </c>
      <c r="Q6" s="36">
        <f t="shared" si="4"/>
        <v>1</v>
      </c>
      <c r="R6" s="36">
        <f t="shared" si="4"/>
        <v>1</v>
      </c>
      <c r="S6" s="36">
        <f t="shared" si="4"/>
        <v>1</v>
      </c>
      <c r="T6" s="36">
        <f t="shared" si="4"/>
        <v>1</v>
      </c>
      <c r="U6" s="36">
        <f t="shared" si="4"/>
        <v>0</v>
      </c>
      <c r="V6" s="36">
        <f t="shared" si="4"/>
        <v>1</v>
      </c>
    </row>
    <row r="7" spans="1:22" s="23" customFormat="1" ht="13.5" x14ac:dyDescent="0.7">
      <c r="A7" s="29" t="s">
        <v>230</v>
      </c>
      <c r="B7" s="29" t="s">
        <v>40</v>
      </c>
      <c r="C7" s="30">
        <v>17550</v>
      </c>
      <c r="D7" s="31">
        <v>3</v>
      </c>
      <c r="E7" s="32">
        <v>0</v>
      </c>
      <c r="F7" s="32">
        <v>0</v>
      </c>
      <c r="G7" s="32">
        <v>1</v>
      </c>
      <c r="H7" s="32">
        <v>0</v>
      </c>
      <c r="I7" s="32">
        <v>1</v>
      </c>
      <c r="J7" s="32">
        <v>0</v>
      </c>
      <c r="K7" s="32">
        <v>1</v>
      </c>
      <c r="L7" s="33">
        <f t="shared" si="0"/>
        <v>3</v>
      </c>
      <c r="M7" s="34">
        <f t="shared" si="1"/>
        <v>5850</v>
      </c>
      <c r="N7" s="35">
        <f t="shared" si="2"/>
        <v>0</v>
      </c>
      <c r="P7" s="36">
        <f t="shared" si="3"/>
        <v>1</v>
      </c>
      <c r="Q7" s="36">
        <f t="shared" si="4"/>
        <v>0</v>
      </c>
      <c r="R7" s="36">
        <f t="shared" si="4"/>
        <v>1</v>
      </c>
      <c r="S7" s="36">
        <f t="shared" si="4"/>
        <v>1</v>
      </c>
      <c r="T7" s="36">
        <f t="shared" si="4"/>
        <v>1</v>
      </c>
      <c r="U7" s="36">
        <f t="shared" si="4"/>
        <v>1</v>
      </c>
      <c r="V7" s="36">
        <f t="shared" si="4"/>
        <v>1</v>
      </c>
    </row>
    <row r="8" spans="1:22" s="23" customFormat="1" ht="13.5" x14ac:dyDescent="0.7">
      <c r="A8" s="29" t="s">
        <v>231</v>
      </c>
      <c r="B8" s="29" t="s">
        <v>93</v>
      </c>
      <c r="C8" s="30">
        <v>18300</v>
      </c>
      <c r="D8" s="31">
        <v>3</v>
      </c>
      <c r="E8" s="32">
        <v>0</v>
      </c>
      <c r="F8" s="32">
        <v>1</v>
      </c>
      <c r="G8" s="32">
        <v>0</v>
      </c>
      <c r="H8" s="32">
        <v>1</v>
      </c>
      <c r="I8" s="32">
        <v>0</v>
      </c>
      <c r="J8" s="32">
        <v>1</v>
      </c>
      <c r="K8" s="32">
        <v>0</v>
      </c>
      <c r="L8" s="33">
        <f t="shared" si="0"/>
        <v>3</v>
      </c>
      <c r="M8" s="34">
        <f t="shared" si="1"/>
        <v>6100</v>
      </c>
      <c r="N8" s="35">
        <f t="shared" si="2"/>
        <v>0</v>
      </c>
      <c r="P8" s="36">
        <f t="shared" si="3"/>
        <v>0</v>
      </c>
      <c r="Q8" s="36">
        <f t="shared" si="4"/>
        <v>1</v>
      </c>
      <c r="R8" s="36">
        <f t="shared" si="4"/>
        <v>1</v>
      </c>
      <c r="S8" s="36">
        <f t="shared" si="4"/>
        <v>1</v>
      </c>
      <c r="T8" s="36">
        <f t="shared" si="4"/>
        <v>1</v>
      </c>
      <c r="U8" s="36">
        <f t="shared" si="4"/>
        <v>1</v>
      </c>
      <c r="V8" s="36">
        <f t="shared" si="4"/>
        <v>1</v>
      </c>
    </row>
    <row r="9" spans="1:22" s="23" customFormat="1" ht="13.5" x14ac:dyDescent="0.7">
      <c r="A9" s="29" t="s">
        <v>232</v>
      </c>
      <c r="B9" s="29" t="s">
        <v>104</v>
      </c>
      <c r="C9" s="30">
        <v>14500</v>
      </c>
      <c r="D9" s="31">
        <v>2</v>
      </c>
      <c r="E9" s="32">
        <v>1</v>
      </c>
      <c r="F9" s="32">
        <v>0</v>
      </c>
      <c r="G9" s="32">
        <v>0</v>
      </c>
      <c r="H9" s="32">
        <v>0</v>
      </c>
      <c r="I9" s="32">
        <v>1</v>
      </c>
      <c r="J9" s="32">
        <v>0</v>
      </c>
      <c r="K9" s="32">
        <v>0</v>
      </c>
      <c r="L9" s="33">
        <f t="shared" si="0"/>
        <v>2</v>
      </c>
      <c r="M9" s="34">
        <f t="shared" si="1"/>
        <v>7250</v>
      </c>
      <c r="N9" s="35">
        <f t="shared" si="2"/>
        <v>0</v>
      </c>
      <c r="P9" s="36">
        <f t="shared" si="3"/>
        <v>1</v>
      </c>
      <c r="Q9" s="36">
        <f t="shared" si="4"/>
        <v>1</v>
      </c>
      <c r="R9" s="36">
        <f t="shared" si="4"/>
        <v>0</v>
      </c>
      <c r="S9" s="36">
        <f t="shared" si="4"/>
        <v>0</v>
      </c>
      <c r="T9" s="36">
        <f t="shared" si="4"/>
        <v>1</v>
      </c>
      <c r="U9" s="36">
        <f t="shared" si="4"/>
        <v>1</v>
      </c>
      <c r="V9" s="36">
        <f t="shared" si="4"/>
        <v>0</v>
      </c>
    </row>
    <row r="10" spans="1:22" s="23" customFormat="1" ht="13.5" x14ac:dyDescent="0.7">
      <c r="A10" s="29" t="s">
        <v>233</v>
      </c>
      <c r="B10" s="29" t="s">
        <v>209</v>
      </c>
      <c r="C10" s="30">
        <v>17700</v>
      </c>
      <c r="D10" s="31">
        <v>3</v>
      </c>
      <c r="E10" s="32">
        <v>0</v>
      </c>
      <c r="F10" s="32">
        <v>1</v>
      </c>
      <c r="G10" s="32">
        <v>0</v>
      </c>
      <c r="H10" s="32">
        <v>1</v>
      </c>
      <c r="I10" s="32">
        <v>0</v>
      </c>
      <c r="J10" s="32">
        <v>0</v>
      </c>
      <c r="K10" s="32">
        <v>1</v>
      </c>
      <c r="L10" s="33">
        <f t="shared" si="0"/>
        <v>3</v>
      </c>
      <c r="M10" s="34">
        <f t="shared" si="1"/>
        <v>5900</v>
      </c>
      <c r="N10" s="35">
        <f t="shared" si="2"/>
        <v>0</v>
      </c>
      <c r="P10" s="36">
        <f t="shared" si="3"/>
        <v>1</v>
      </c>
      <c r="Q10" s="36">
        <f t="shared" si="4"/>
        <v>1</v>
      </c>
      <c r="R10" s="36">
        <f t="shared" si="4"/>
        <v>1</v>
      </c>
      <c r="S10" s="36">
        <f t="shared" si="4"/>
        <v>1</v>
      </c>
      <c r="T10" s="36">
        <f t="shared" si="4"/>
        <v>1</v>
      </c>
      <c r="U10" s="36">
        <f t="shared" si="4"/>
        <v>0</v>
      </c>
      <c r="V10" s="36">
        <f t="shared" si="4"/>
        <v>1</v>
      </c>
    </row>
    <row r="11" spans="1:22" s="23" customFormat="1" ht="13.5" x14ac:dyDescent="0.7">
      <c r="A11" s="29" t="s">
        <v>234</v>
      </c>
      <c r="B11" s="29" t="s">
        <v>213</v>
      </c>
      <c r="C11" s="30">
        <v>26580</v>
      </c>
      <c r="D11" s="31">
        <v>3</v>
      </c>
      <c r="E11" s="32">
        <v>1</v>
      </c>
      <c r="F11" s="32">
        <v>0</v>
      </c>
      <c r="G11" s="32">
        <v>1</v>
      </c>
      <c r="H11" s="32">
        <v>0</v>
      </c>
      <c r="I11" s="32">
        <v>0</v>
      </c>
      <c r="J11" s="32">
        <v>1</v>
      </c>
      <c r="K11" s="32">
        <v>0</v>
      </c>
      <c r="L11" s="33">
        <f t="shared" si="0"/>
        <v>3</v>
      </c>
      <c r="M11" s="34">
        <f t="shared" si="1"/>
        <v>8860</v>
      </c>
      <c r="N11" s="35">
        <f t="shared" si="2"/>
        <v>0</v>
      </c>
      <c r="P11" s="36">
        <f t="shared" si="3"/>
        <v>1</v>
      </c>
      <c r="Q11" s="36">
        <f t="shared" si="4"/>
        <v>1</v>
      </c>
      <c r="R11" s="36">
        <f t="shared" si="4"/>
        <v>1</v>
      </c>
      <c r="S11" s="36">
        <f t="shared" si="4"/>
        <v>1</v>
      </c>
      <c r="T11" s="36">
        <f t="shared" si="4"/>
        <v>0</v>
      </c>
      <c r="U11" s="36">
        <f t="shared" si="4"/>
        <v>1</v>
      </c>
      <c r="V11" s="36">
        <f t="shared" si="4"/>
        <v>1</v>
      </c>
    </row>
    <row r="12" spans="1:22" s="23" customFormat="1" ht="13.5" x14ac:dyDescent="0.7">
      <c r="A12" s="29" t="s">
        <v>235</v>
      </c>
      <c r="B12" s="29" t="s">
        <v>111</v>
      </c>
      <c r="C12" s="30">
        <v>21750</v>
      </c>
      <c r="D12" s="31">
        <v>3</v>
      </c>
      <c r="E12" s="32">
        <v>1</v>
      </c>
      <c r="F12" s="32">
        <v>0</v>
      </c>
      <c r="G12" s="32">
        <v>1</v>
      </c>
      <c r="H12" s="32">
        <v>0</v>
      </c>
      <c r="I12" s="32">
        <v>1</v>
      </c>
      <c r="J12" s="32">
        <v>0</v>
      </c>
      <c r="K12" s="32">
        <v>0</v>
      </c>
      <c r="L12" s="33">
        <f t="shared" si="0"/>
        <v>3</v>
      </c>
      <c r="M12" s="34">
        <f t="shared" si="1"/>
        <v>7250</v>
      </c>
      <c r="N12" s="35">
        <f t="shared" si="2"/>
        <v>0</v>
      </c>
      <c r="P12" s="36">
        <f t="shared" si="3"/>
        <v>1</v>
      </c>
      <c r="Q12" s="36">
        <f t="shared" si="4"/>
        <v>1</v>
      </c>
      <c r="R12" s="36">
        <f t="shared" si="4"/>
        <v>1</v>
      </c>
      <c r="S12" s="36">
        <f t="shared" si="4"/>
        <v>1</v>
      </c>
      <c r="T12" s="36">
        <f t="shared" si="4"/>
        <v>1</v>
      </c>
      <c r="U12" s="36">
        <f t="shared" si="4"/>
        <v>1</v>
      </c>
      <c r="V12" s="36">
        <f t="shared" si="4"/>
        <v>0</v>
      </c>
    </row>
    <row r="13" spans="1:22" s="23" customFormat="1" ht="13.5" x14ac:dyDescent="0.7">
      <c r="A13" s="29" t="s">
        <v>236</v>
      </c>
      <c r="B13" s="29" t="s">
        <v>111</v>
      </c>
      <c r="C13" s="30">
        <v>30600</v>
      </c>
      <c r="D13" s="31">
        <v>3</v>
      </c>
      <c r="E13" s="32">
        <v>0</v>
      </c>
      <c r="F13" s="32">
        <v>1</v>
      </c>
      <c r="G13" s="32">
        <v>0</v>
      </c>
      <c r="H13" s="32">
        <v>1</v>
      </c>
      <c r="I13" s="32">
        <v>0</v>
      </c>
      <c r="J13" s="32">
        <v>1</v>
      </c>
      <c r="K13" s="32">
        <v>0</v>
      </c>
      <c r="L13" s="33">
        <f t="shared" si="0"/>
        <v>3</v>
      </c>
      <c r="M13" s="34">
        <f t="shared" si="1"/>
        <v>10200</v>
      </c>
      <c r="N13" s="35">
        <f t="shared" si="2"/>
        <v>0</v>
      </c>
      <c r="P13" s="36">
        <f t="shared" si="3"/>
        <v>0</v>
      </c>
      <c r="Q13" s="36">
        <f t="shared" si="4"/>
        <v>1</v>
      </c>
      <c r="R13" s="36">
        <f t="shared" si="4"/>
        <v>1</v>
      </c>
      <c r="S13" s="36">
        <f t="shared" si="4"/>
        <v>1</v>
      </c>
      <c r="T13" s="36">
        <f t="shared" si="4"/>
        <v>1</v>
      </c>
      <c r="U13" s="36">
        <f t="shared" si="4"/>
        <v>1</v>
      </c>
      <c r="V13" s="36">
        <f t="shared" si="4"/>
        <v>1</v>
      </c>
    </row>
    <row r="14" spans="1:22" s="23" customFormat="1" ht="13.5" x14ac:dyDescent="0.7">
      <c r="A14" s="29" t="s">
        <v>237</v>
      </c>
      <c r="B14" s="29" t="s">
        <v>111</v>
      </c>
      <c r="C14" s="30">
        <v>15400</v>
      </c>
      <c r="D14" s="31">
        <v>2</v>
      </c>
      <c r="E14" s="32">
        <v>0</v>
      </c>
      <c r="F14" s="32">
        <v>0</v>
      </c>
      <c r="G14" s="32">
        <v>1</v>
      </c>
      <c r="H14" s="32">
        <v>0</v>
      </c>
      <c r="I14" s="32">
        <v>0</v>
      </c>
      <c r="J14" s="32">
        <v>0</v>
      </c>
      <c r="K14" s="32">
        <v>1</v>
      </c>
      <c r="L14" s="33">
        <f t="shared" si="0"/>
        <v>2</v>
      </c>
      <c r="M14" s="34">
        <f t="shared" si="1"/>
        <v>7700</v>
      </c>
      <c r="N14" s="35">
        <f t="shared" si="2"/>
        <v>0</v>
      </c>
      <c r="P14" s="36">
        <f t="shared" si="3"/>
        <v>1</v>
      </c>
      <c r="Q14" s="36">
        <f t="shared" si="4"/>
        <v>0</v>
      </c>
      <c r="R14" s="36">
        <f t="shared" si="4"/>
        <v>1</v>
      </c>
      <c r="S14" s="36">
        <f t="shared" si="4"/>
        <v>1</v>
      </c>
      <c r="T14" s="36">
        <f t="shared" si="4"/>
        <v>0</v>
      </c>
      <c r="U14" s="36">
        <f t="shared" si="4"/>
        <v>0</v>
      </c>
      <c r="V14" s="36">
        <f t="shared" si="4"/>
        <v>1</v>
      </c>
    </row>
    <row r="15" spans="1:22" s="23" customFormat="1" ht="13.5" x14ac:dyDescent="0.7">
      <c r="A15" s="29" t="s">
        <v>238</v>
      </c>
      <c r="B15" s="29" t="s">
        <v>117</v>
      </c>
      <c r="C15" s="30">
        <v>26550</v>
      </c>
      <c r="D15" s="31">
        <v>3</v>
      </c>
      <c r="E15" s="32">
        <v>0</v>
      </c>
      <c r="F15" s="32">
        <v>1</v>
      </c>
      <c r="G15" s="32">
        <v>0</v>
      </c>
      <c r="H15" s="32">
        <v>1</v>
      </c>
      <c r="I15" s="32">
        <v>0</v>
      </c>
      <c r="J15" s="32">
        <v>0</v>
      </c>
      <c r="K15" s="32">
        <v>1</v>
      </c>
      <c r="L15" s="33">
        <f t="shared" si="0"/>
        <v>3</v>
      </c>
      <c r="M15" s="34">
        <f t="shared" si="1"/>
        <v>8850</v>
      </c>
      <c r="N15" s="35">
        <f t="shared" si="2"/>
        <v>0</v>
      </c>
      <c r="P15" s="36">
        <f t="shared" si="3"/>
        <v>1</v>
      </c>
      <c r="Q15" s="36">
        <f t="shared" si="4"/>
        <v>1</v>
      </c>
      <c r="R15" s="36">
        <f t="shared" si="4"/>
        <v>1</v>
      </c>
      <c r="S15" s="36">
        <f t="shared" si="4"/>
        <v>1</v>
      </c>
      <c r="T15" s="36">
        <f t="shared" si="4"/>
        <v>1</v>
      </c>
      <c r="U15" s="36">
        <f t="shared" si="4"/>
        <v>0</v>
      </c>
      <c r="V15" s="36">
        <f t="shared" si="4"/>
        <v>1</v>
      </c>
    </row>
    <row r="16" spans="1:22" s="23" customFormat="1" ht="13.5" x14ac:dyDescent="0.7">
      <c r="A16" s="29" t="s">
        <v>239</v>
      </c>
      <c r="B16" s="29" t="s">
        <v>117</v>
      </c>
      <c r="C16" s="30">
        <v>22200</v>
      </c>
      <c r="D16" s="31">
        <v>3</v>
      </c>
      <c r="E16" s="32">
        <v>1</v>
      </c>
      <c r="F16" s="32">
        <v>0</v>
      </c>
      <c r="G16" s="32">
        <v>1</v>
      </c>
      <c r="H16" s="32">
        <v>0</v>
      </c>
      <c r="I16" s="32">
        <v>1</v>
      </c>
      <c r="J16" s="32">
        <v>0</v>
      </c>
      <c r="K16" s="32">
        <v>0</v>
      </c>
      <c r="L16" s="33">
        <f t="shared" si="0"/>
        <v>3</v>
      </c>
      <c r="M16" s="34">
        <f t="shared" si="1"/>
        <v>7400</v>
      </c>
      <c r="N16" s="35">
        <f t="shared" si="2"/>
        <v>0</v>
      </c>
      <c r="P16" s="36">
        <f t="shared" si="3"/>
        <v>1</v>
      </c>
      <c r="Q16" s="36">
        <f t="shared" si="4"/>
        <v>1</v>
      </c>
      <c r="R16" s="36">
        <f t="shared" si="4"/>
        <v>1</v>
      </c>
      <c r="S16" s="36">
        <f t="shared" si="4"/>
        <v>1</v>
      </c>
      <c r="T16" s="36">
        <f t="shared" si="4"/>
        <v>1</v>
      </c>
      <c r="U16" s="36">
        <f t="shared" si="4"/>
        <v>1</v>
      </c>
      <c r="V16" s="36">
        <f t="shared" si="4"/>
        <v>0</v>
      </c>
    </row>
    <row r="17" spans="1:22" s="23" customFormat="1" ht="13.5" x14ac:dyDescent="0.7">
      <c r="A17" s="29" t="s">
        <v>240</v>
      </c>
      <c r="B17" s="29" t="s">
        <v>117</v>
      </c>
      <c r="C17" s="30">
        <v>12000</v>
      </c>
      <c r="D17" s="31">
        <v>2</v>
      </c>
      <c r="E17" s="32">
        <v>0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1</v>
      </c>
      <c r="L17" s="33">
        <f t="shared" si="0"/>
        <v>2</v>
      </c>
      <c r="M17" s="34">
        <f t="shared" si="1"/>
        <v>6000</v>
      </c>
      <c r="N17" s="35">
        <f t="shared" si="2"/>
        <v>0</v>
      </c>
      <c r="P17" s="36">
        <f t="shared" si="3"/>
        <v>1</v>
      </c>
      <c r="Q17" s="36">
        <f t="shared" si="4"/>
        <v>1</v>
      </c>
      <c r="R17" s="36">
        <f t="shared" si="4"/>
        <v>1</v>
      </c>
      <c r="S17" s="36">
        <f t="shared" si="4"/>
        <v>0</v>
      </c>
      <c r="T17" s="36">
        <f t="shared" si="4"/>
        <v>0</v>
      </c>
      <c r="U17" s="36">
        <f t="shared" si="4"/>
        <v>0</v>
      </c>
      <c r="V17" s="36">
        <f t="shared" si="4"/>
        <v>1</v>
      </c>
    </row>
    <row r="18" spans="1:22" s="23" customFormat="1" ht="13.5" x14ac:dyDescent="0.7">
      <c r="A18" s="29" t="s">
        <v>241</v>
      </c>
      <c r="B18" s="29" t="s">
        <v>149</v>
      </c>
      <c r="C18" s="30">
        <v>15800</v>
      </c>
      <c r="D18" s="31">
        <v>2</v>
      </c>
      <c r="E18" s="32">
        <v>0</v>
      </c>
      <c r="F18" s="32">
        <v>0</v>
      </c>
      <c r="G18" s="32">
        <v>1</v>
      </c>
      <c r="H18" s="32">
        <v>0</v>
      </c>
      <c r="I18" s="32">
        <v>1</v>
      </c>
      <c r="J18" s="32">
        <v>0</v>
      </c>
      <c r="K18" s="32">
        <v>0</v>
      </c>
      <c r="L18" s="33">
        <f t="shared" si="0"/>
        <v>2</v>
      </c>
      <c r="M18" s="34">
        <f t="shared" si="1"/>
        <v>7900</v>
      </c>
      <c r="N18" s="35">
        <f t="shared" si="2"/>
        <v>0</v>
      </c>
      <c r="P18" s="36">
        <f t="shared" si="3"/>
        <v>0</v>
      </c>
      <c r="Q18" s="36">
        <f t="shared" si="4"/>
        <v>0</v>
      </c>
      <c r="R18" s="36">
        <f t="shared" si="4"/>
        <v>1</v>
      </c>
      <c r="S18" s="36">
        <f t="shared" si="4"/>
        <v>1</v>
      </c>
      <c r="T18" s="36">
        <f t="shared" si="4"/>
        <v>1</v>
      </c>
      <c r="U18" s="36">
        <f t="shared" si="4"/>
        <v>1</v>
      </c>
      <c r="V18" s="36">
        <f t="shared" si="4"/>
        <v>0</v>
      </c>
    </row>
    <row r="19" spans="1:22" s="23" customFormat="1" ht="13.5" x14ac:dyDescent="0.7">
      <c r="A19" s="29" t="s">
        <v>242</v>
      </c>
      <c r="B19" s="29" t="s">
        <v>149</v>
      </c>
      <c r="C19" s="30">
        <v>9800</v>
      </c>
      <c r="D19" s="31">
        <v>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</v>
      </c>
      <c r="K19" s="32">
        <v>0</v>
      </c>
      <c r="L19" s="33">
        <f t="shared" si="0"/>
        <v>1</v>
      </c>
      <c r="M19" s="34">
        <f t="shared" si="1"/>
        <v>9800</v>
      </c>
      <c r="N19" s="35">
        <f t="shared" si="2"/>
        <v>0</v>
      </c>
      <c r="P19" s="36">
        <f t="shared" si="3"/>
        <v>0</v>
      </c>
      <c r="Q19" s="36">
        <f t="shared" ref="Q19:V27" si="5">E19+F19</f>
        <v>0</v>
      </c>
      <c r="R19" s="36">
        <f t="shared" si="5"/>
        <v>0</v>
      </c>
      <c r="S19" s="36">
        <f t="shared" si="5"/>
        <v>0</v>
      </c>
      <c r="T19" s="36">
        <f t="shared" si="5"/>
        <v>0</v>
      </c>
      <c r="U19" s="36">
        <f t="shared" si="5"/>
        <v>1</v>
      </c>
      <c r="V19" s="36">
        <f t="shared" si="5"/>
        <v>1</v>
      </c>
    </row>
    <row r="20" spans="1:22" s="23" customFormat="1" ht="13.5" x14ac:dyDescent="0.7">
      <c r="A20" s="29" t="s">
        <v>243</v>
      </c>
      <c r="B20" s="29" t="s">
        <v>159</v>
      </c>
      <c r="C20" s="30">
        <v>15500</v>
      </c>
      <c r="D20" s="31">
        <v>2</v>
      </c>
      <c r="E20" s="32">
        <v>0</v>
      </c>
      <c r="F20" s="32">
        <v>0</v>
      </c>
      <c r="G20" s="32">
        <v>1</v>
      </c>
      <c r="H20" s="32">
        <v>0</v>
      </c>
      <c r="I20" s="32">
        <v>1</v>
      </c>
      <c r="J20" s="32">
        <v>0</v>
      </c>
      <c r="K20" s="32">
        <v>0</v>
      </c>
      <c r="L20" s="33">
        <f t="shared" si="0"/>
        <v>2</v>
      </c>
      <c r="M20" s="34">
        <f t="shared" si="1"/>
        <v>7750</v>
      </c>
      <c r="N20" s="35">
        <f t="shared" si="2"/>
        <v>0</v>
      </c>
      <c r="P20" s="36">
        <f t="shared" si="3"/>
        <v>0</v>
      </c>
      <c r="Q20" s="36">
        <f t="shared" si="5"/>
        <v>0</v>
      </c>
      <c r="R20" s="36">
        <f t="shared" si="5"/>
        <v>1</v>
      </c>
      <c r="S20" s="36">
        <f t="shared" si="5"/>
        <v>1</v>
      </c>
      <c r="T20" s="36">
        <f t="shared" si="5"/>
        <v>1</v>
      </c>
      <c r="U20" s="36">
        <f t="shared" si="5"/>
        <v>1</v>
      </c>
      <c r="V20" s="36">
        <f t="shared" si="5"/>
        <v>0</v>
      </c>
    </row>
    <row r="21" spans="1:22" s="23" customFormat="1" ht="13.5" x14ac:dyDescent="0.7">
      <c r="A21" s="29" t="s">
        <v>244</v>
      </c>
      <c r="B21" s="29" t="s">
        <v>161</v>
      </c>
      <c r="C21" s="30">
        <v>11700</v>
      </c>
      <c r="D21" s="31">
        <v>2</v>
      </c>
      <c r="E21" s="32">
        <v>1</v>
      </c>
      <c r="F21" s="32">
        <v>0</v>
      </c>
      <c r="G21" s="32">
        <v>0</v>
      </c>
      <c r="H21" s="32">
        <v>0</v>
      </c>
      <c r="I21" s="32">
        <v>1</v>
      </c>
      <c r="J21" s="32">
        <v>0</v>
      </c>
      <c r="K21" s="32">
        <v>0</v>
      </c>
      <c r="L21" s="33">
        <f t="shared" si="0"/>
        <v>2</v>
      </c>
      <c r="M21" s="34">
        <f t="shared" si="1"/>
        <v>5850</v>
      </c>
      <c r="N21" s="35">
        <f t="shared" si="2"/>
        <v>0</v>
      </c>
      <c r="P21" s="36">
        <f t="shared" si="3"/>
        <v>1</v>
      </c>
      <c r="Q21" s="36">
        <f t="shared" si="5"/>
        <v>1</v>
      </c>
      <c r="R21" s="36">
        <f t="shared" si="5"/>
        <v>0</v>
      </c>
      <c r="S21" s="36">
        <f t="shared" si="5"/>
        <v>0</v>
      </c>
      <c r="T21" s="36">
        <f t="shared" si="5"/>
        <v>1</v>
      </c>
      <c r="U21" s="36">
        <f t="shared" si="5"/>
        <v>1</v>
      </c>
      <c r="V21" s="36">
        <f t="shared" si="5"/>
        <v>0</v>
      </c>
    </row>
    <row r="22" spans="1:22" s="23" customFormat="1" ht="13.5" x14ac:dyDescent="0.7">
      <c r="A22" s="29" t="s">
        <v>245</v>
      </c>
      <c r="B22" s="29" t="s">
        <v>161</v>
      </c>
      <c r="C22" s="30">
        <v>14700</v>
      </c>
      <c r="D22" s="31">
        <v>2</v>
      </c>
      <c r="E22" s="32">
        <v>1</v>
      </c>
      <c r="F22" s="32">
        <v>0</v>
      </c>
      <c r="G22" s="32">
        <v>0</v>
      </c>
      <c r="H22" s="32">
        <v>0</v>
      </c>
      <c r="I22" s="32">
        <v>0</v>
      </c>
      <c r="J22" s="32">
        <v>1</v>
      </c>
      <c r="K22" s="32">
        <v>0</v>
      </c>
      <c r="L22" s="33">
        <f t="shared" si="0"/>
        <v>2</v>
      </c>
      <c r="M22" s="34">
        <f t="shared" si="1"/>
        <v>7350</v>
      </c>
      <c r="N22" s="35">
        <f t="shared" si="2"/>
        <v>0</v>
      </c>
      <c r="P22" s="36">
        <f t="shared" si="3"/>
        <v>1</v>
      </c>
      <c r="Q22" s="36">
        <f t="shared" si="5"/>
        <v>1</v>
      </c>
      <c r="R22" s="36">
        <f t="shared" si="5"/>
        <v>0</v>
      </c>
      <c r="S22" s="36">
        <f t="shared" si="5"/>
        <v>0</v>
      </c>
      <c r="T22" s="36">
        <f t="shared" si="5"/>
        <v>0</v>
      </c>
      <c r="U22" s="36">
        <f t="shared" si="5"/>
        <v>1</v>
      </c>
      <c r="V22" s="36">
        <f t="shared" si="5"/>
        <v>1</v>
      </c>
    </row>
    <row r="23" spans="1:22" s="23" customFormat="1" ht="13.5" x14ac:dyDescent="0.7">
      <c r="A23" s="29" t="s">
        <v>246</v>
      </c>
      <c r="B23" s="29" t="s">
        <v>161</v>
      </c>
      <c r="C23" s="30">
        <v>8300</v>
      </c>
      <c r="D23" s="31">
        <v>1</v>
      </c>
      <c r="E23" s="32">
        <v>0</v>
      </c>
      <c r="F23" s="32">
        <v>0</v>
      </c>
      <c r="G23" s="32">
        <v>0</v>
      </c>
      <c r="H23" s="32">
        <v>0</v>
      </c>
      <c r="I23" s="32">
        <v>1</v>
      </c>
      <c r="J23" s="32">
        <v>0</v>
      </c>
      <c r="K23" s="32">
        <v>0</v>
      </c>
      <c r="L23" s="33">
        <f t="shared" si="0"/>
        <v>1</v>
      </c>
      <c r="M23" s="34">
        <f t="shared" si="1"/>
        <v>8300</v>
      </c>
      <c r="N23" s="35">
        <f t="shared" si="2"/>
        <v>0</v>
      </c>
      <c r="P23" s="36">
        <f t="shared" si="3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36">
        <f t="shared" si="5"/>
        <v>1</v>
      </c>
      <c r="U23" s="36">
        <f t="shared" si="5"/>
        <v>1</v>
      </c>
      <c r="V23" s="36">
        <f t="shared" si="5"/>
        <v>0</v>
      </c>
    </row>
    <row r="24" spans="1:22" s="23" customFormat="1" ht="13.5" x14ac:dyDescent="0.7">
      <c r="A24" s="29" t="s">
        <v>247</v>
      </c>
      <c r="B24" s="29" t="s">
        <v>166</v>
      </c>
      <c r="C24" s="30">
        <v>11500</v>
      </c>
      <c r="D24" s="31">
        <v>2</v>
      </c>
      <c r="E24" s="32">
        <v>0</v>
      </c>
      <c r="F24" s="32">
        <v>0</v>
      </c>
      <c r="G24" s="32">
        <v>1</v>
      </c>
      <c r="H24" s="32">
        <v>0</v>
      </c>
      <c r="I24" s="32">
        <v>0</v>
      </c>
      <c r="J24" s="32">
        <v>0</v>
      </c>
      <c r="K24" s="32">
        <v>1</v>
      </c>
      <c r="L24" s="33">
        <f t="shared" si="0"/>
        <v>2</v>
      </c>
      <c r="M24" s="34">
        <f t="shared" si="1"/>
        <v>5750</v>
      </c>
      <c r="N24" s="35">
        <f t="shared" si="2"/>
        <v>0</v>
      </c>
      <c r="P24" s="36">
        <f t="shared" si="3"/>
        <v>1</v>
      </c>
      <c r="Q24" s="36">
        <f t="shared" si="5"/>
        <v>0</v>
      </c>
      <c r="R24" s="36">
        <f t="shared" si="5"/>
        <v>1</v>
      </c>
      <c r="S24" s="36">
        <f t="shared" si="5"/>
        <v>1</v>
      </c>
      <c r="T24" s="36">
        <f t="shared" si="5"/>
        <v>0</v>
      </c>
      <c r="U24" s="36">
        <f t="shared" si="5"/>
        <v>0</v>
      </c>
      <c r="V24" s="36">
        <f t="shared" si="5"/>
        <v>1</v>
      </c>
    </row>
    <row r="25" spans="1:22" s="23" customFormat="1" ht="13.5" x14ac:dyDescent="0.7">
      <c r="A25" s="29" t="s">
        <v>248</v>
      </c>
      <c r="B25" s="29" t="s">
        <v>168</v>
      </c>
      <c r="C25" s="30">
        <v>12000</v>
      </c>
      <c r="D25" s="31">
        <v>2</v>
      </c>
      <c r="E25" s="32">
        <v>1</v>
      </c>
      <c r="F25" s="32">
        <v>0</v>
      </c>
      <c r="G25" s="32">
        <v>0</v>
      </c>
      <c r="H25" s="32">
        <v>0</v>
      </c>
      <c r="I25" s="32">
        <v>0</v>
      </c>
      <c r="J25" s="32">
        <v>1</v>
      </c>
      <c r="K25" s="32">
        <v>0</v>
      </c>
      <c r="L25" s="33">
        <f t="shared" si="0"/>
        <v>2</v>
      </c>
      <c r="M25" s="34">
        <f t="shared" si="1"/>
        <v>6000</v>
      </c>
      <c r="N25" s="35">
        <f t="shared" si="2"/>
        <v>0</v>
      </c>
      <c r="P25" s="36">
        <f t="shared" si="3"/>
        <v>1</v>
      </c>
      <c r="Q25" s="36">
        <f t="shared" si="5"/>
        <v>1</v>
      </c>
      <c r="R25" s="36">
        <f t="shared" si="5"/>
        <v>0</v>
      </c>
      <c r="S25" s="36">
        <f t="shared" si="5"/>
        <v>0</v>
      </c>
      <c r="T25" s="36">
        <f t="shared" si="5"/>
        <v>0</v>
      </c>
      <c r="U25" s="36">
        <f t="shared" si="5"/>
        <v>1</v>
      </c>
      <c r="V25" s="36">
        <f t="shared" si="5"/>
        <v>1</v>
      </c>
    </row>
    <row r="26" spans="1:22" s="23" customFormat="1" ht="13.5" x14ac:dyDescent="0.7">
      <c r="A26" s="29" t="s">
        <v>249</v>
      </c>
      <c r="B26" s="29" t="s">
        <v>168</v>
      </c>
      <c r="C26" s="30">
        <v>11700</v>
      </c>
      <c r="D26" s="31">
        <v>2</v>
      </c>
      <c r="E26" s="32">
        <v>0</v>
      </c>
      <c r="F26" s="32">
        <v>1</v>
      </c>
      <c r="G26" s="32">
        <v>0</v>
      </c>
      <c r="H26" s="32">
        <v>1</v>
      </c>
      <c r="I26" s="32">
        <v>0</v>
      </c>
      <c r="J26" s="32">
        <v>0</v>
      </c>
      <c r="K26" s="32">
        <v>0</v>
      </c>
      <c r="L26" s="33">
        <f t="shared" si="0"/>
        <v>2</v>
      </c>
      <c r="M26" s="34">
        <f t="shared" si="1"/>
        <v>5850</v>
      </c>
      <c r="N26" s="35">
        <f t="shared" si="2"/>
        <v>0</v>
      </c>
      <c r="P26" s="36">
        <f t="shared" si="3"/>
        <v>0</v>
      </c>
      <c r="Q26" s="36">
        <f t="shared" si="5"/>
        <v>1</v>
      </c>
      <c r="R26" s="36">
        <f t="shared" si="5"/>
        <v>1</v>
      </c>
      <c r="S26" s="36">
        <f t="shared" si="5"/>
        <v>1</v>
      </c>
      <c r="T26" s="36">
        <f t="shared" si="5"/>
        <v>1</v>
      </c>
      <c r="U26" s="36">
        <f t="shared" si="5"/>
        <v>0</v>
      </c>
      <c r="V26" s="36">
        <f t="shared" si="5"/>
        <v>0</v>
      </c>
    </row>
    <row r="27" spans="1:22" s="23" customFormat="1" ht="13.5" x14ac:dyDescent="0.7">
      <c r="A27" s="29" t="s">
        <v>250</v>
      </c>
      <c r="B27" s="29" t="s">
        <v>168</v>
      </c>
      <c r="C27" s="30">
        <v>12300</v>
      </c>
      <c r="D27" s="31">
        <v>2</v>
      </c>
      <c r="E27" s="32">
        <v>0</v>
      </c>
      <c r="F27" s="32">
        <v>1</v>
      </c>
      <c r="G27" s="32">
        <v>0</v>
      </c>
      <c r="H27" s="32">
        <v>1</v>
      </c>
      <c r="I27" s="32">
        <v>0</v>
      </c>
      <c r="J27" s="32">
        <v>0</v>
      </c>
      <c r="K27" s="32">
        <v>0</v>
      </c>
      <c r="L27" s="33">
        <f t="shared" si="0"/>
        <v>2</v>
      </c>
      <c r="M27" s="34">
        <f t="shared" si="1"/>
        <v>6150</v>
      </c>
      <c r="N27" s="35">
        <f t="shared" si="2"/>
        <v>0</v>
      </c>
      <c r="P27" s="36">
        <f>E27+K27</f>
        <v>0</v>
      </c>
      <c r="Q27" s="36">
        <f t="shared" si="5"/>
        <v>1</v>
      </c>
      <c r="R27" s="36">
        <f t="shared" si="5"/>
        <v>1</v>
      </c>
      <c r="S27" s="36">
        <f t="shared" si="5"/>
        <v>1</v>
      </c>
      <c r="T27" s="36">
        <f t="shared" si="5"/>
        <v>1</v>
      </c>
      <c r="U27" s="36">
        <f t="shared" si="5"/>
        <v>0</v>
      </c>
      <c r="V27" s="36">
        <f>J27+K27</f>
        <v>0</v>
      </c>
    </row>
    <row r="28" spans="1:22" ht="18.5" x14ac:dyDescent="0.9">
      <c r="A28" s="21"/>
      <c r="B28" s="21"/>
      <c r="C28" s="21"/>
      <c r="D28" s="22" t="s">
        <v>224</v>
      </c>
      <c r="E28" s="25">
        <f>SUMPRODUCT(E3:E27,$M$3:$M$27)</f>
        <v>59110</v>
      </c>
      <c r="F28" s="25">
        <f>SUMPRODUCT(F3:F27,$M$3:$M$27)</f>
        <v>59000</v>
      </c>
      <c r="G28" s="25">
        <f t="shared" ref="G28:K28" si="6">SUMPRODUCT(G3:G27,$M$3:$M$27)</f>
        <v>58460</v>
      </c>
      <c r="H28" s="25">
        <f t="shared" si="6"/>
        <v>58450</v>
      </c>
      <c r="I28" s="25">
        <f t="shared" si="6"/>
        <v>57550</v>
      </c>
      <c r="J28" s="25">
        <f t="shared" si="6"/>
        <v>57460</v>
      </c>
      <c r="K28" s="25">
        <f t="shared" si="6"/>
        <v>57100</v>
      </c>
      <c r="L28" s="27">
        <f>SUM(C3:C27)/7</f>
        <v>58161.428571428572</v>
      </c>
      <c r="M28" s="28" t="s">
        <v>214</v>
      </c>
      <c r="N28" s="20"/>
      <c r="P28" s="20"/>
      <c r="Q28" s="20"/>
      <c r="R28" s="20"/>
      <c r="S28" s="20"/>
      <c r="T28" s="20"/>
      <c r="U28" s="20"/>
      <c r="V28" s="20"/>
    </row>
    <row r="29" spans="1:22" ht="21" x14ac:dyDescen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 t="s">
        <v>225</v>
      </c>
      <c r="L29" s="26">
        <f>E28-K28</f>
        <v>2010</v>
      </c>
      <c r="M29" s="39">
        <f>L29/L28</f>
        <v>3.4558986073244417E-2</v>
      </c>
      <c r="N29" s="39"/>
    </row>
    <row r="30" spans="1:22" ht="16" x14ac:dyDescent="0.8">
      <c r="L30" s="40">
        <v>2000</v>
      </c>
      <c r="M30" s="40" t="s">
        <v>223</v>
      </c>
    </row>
    <row r="31" spans="1:22" x14ac:dyDescent="0.75">
      <c r="E31" s="16"/>
      <c r="F31" s="16"/>
      <c r="G31" s="16"/>
      <c r="H31" s="16"/>
    </row>
    <row r="32" spans="1:22" x14ac:dyDescent="0.75">
      <c r="E32" s="16"/>
      <c r="F32" s="16"/>
      <c r="G32" s="16"/>
      <c r="H32" s="16"/>
      <c r="I32" s="16"/>
      <c r="J32" s="16"/>
    </row>
  </sheetData>
  <mergeCells count="2">
    <mergeCell ref="A1:B1"/>
    <mergeCell ref="P2:V2"/>
  </mergeCells>
  <conditionalFormatting sqref="N3:N27">
    <cfRule type="cellIs" dxfId="13" priority="4" operator="equal">
      <formula>0</formula>
    </cfRule>
  </conditionalFormatting>
  <conditionalFormatting sqref="E3:K4">
    <cfRule type="cellIs" dxfId="12" priority="3" operator="equal">
      <formula>1</formula>
    </cfRule>
  </conditionalFormatting>
  <conditionalFormatting sqref="E5:K27">
    <cfRule type="cellIs" dxfId="11" priority="2" operator="equal">
      <formula>1</formula>
    </cfRule>
  </conditionalFormatting>
  <conditionalFormatting sqref="P3:V27">
    <cfRule type="cellIs" dxfId="10" priority="1" operator="greaterThan">
      <formula>1</formula>
    </cfRule>
  </conditionalFormatting>
  <pageMargins left="0.7" right="0.7" top="0.75" bottom="0.75" header="0.51180555555555496" footer="0.51180555555555496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B1DC-A66C-4936-B768-2B5CE70DFFFD}">
  <sheetPr>
    <tabColor rgb="FFFF0000"/>
  </sheetPr>
  <dimension ref="A1:V32"/>
  <sheetViews>
    <sheetView zoomScaleNormal="100" workbookViewId="0">
      <selection activeCell="W31" sqref="W31"/>
    </sheetView>
  </sheetViews>
  <sheetFormatPr defaultColWidth="8.453125" defaultRowHeight="14.75" x14ac:dyDescent="0.75"/>
  <cols>
    <col min="1" max="1" width="7.40625" bestFit="1" customWidth="1"/>
    <col min="2" max="2" width="12.76953125" bestFit="1" customWidth="1"/>
    <col min="3" max="3" width="10.5" customWidth="1"/>
    <col min="4" max="4" width="9.54296875" customWidth="1"/>
    <col min="5" max="10" width="6.1328125" bestFit="1" customWidth="1"/>
    <col min="11" max="11" width="6.6328125" customWidth="1"/>
    <col min="12" max="12" width="10.6796875" customWidth="1"/>
    <col min="13" max="13" width="10.6328125" customWidth="1"/>
    <col min="14" max="14" width="4.04296875" customWidth="1"/>
    <col min="16" max="22" width="4.08984375" customWidth="1"/>
  </cols>
  <sheetData>
    <row r="1" spans="1:22" ht="31.25" x14ac:dyDescent="1.45">
      <c r="A1" s="49" t="s">
        <v>251</v>
      </c>
      <c r="B1" s="49"/>
      <c r="C1" s="18" t="s">
        <v>253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t="s">
        <v>262</v>
      </c>
    </row>
    <row r="2" spans="1:22" ht="36.75" customHeight="1" x14ac:dyDescent="0.75">
      <c r="A2" s="24" t="s">
        <v>211</v>
      </c>
      <c r="B2" s="24" t="s">
        <v>212</v>
      </c>
      <c r="C2" s="24" t="s">
        <v>254</v>
      </c>
      <c r="D2" s="24" t="s">
        <v>255</v>
      </c>
      <c r="E2" s="43" t="s">
        <v>218</v>
      </c>
      <c r="F2" s="43" t="s">
        <v>219</v>
      </c>
      <c r="G2" s="43" t="s">
        <v>220</v>
      </c>
      <c r="H2" s="43" t="s">
        <v>221</v>
      </c>
      <c r="I2" s="43" t="s">
        <v>222</v>
      </c>
      <c r="J2" s="43" t="s">
        <v>216</v>
      </c>
      <c r="K2" s="43" t="s">
        <v>217</v>
      </c>
      <c r="L2" s="24" t="s">
        <v>256</v>
      </c>
      <c r="M2" s="24" t="s">
        <v>257</v>
      </c>
      <c r="N2" s="24" t="s">
        <v>215</v>
      </c>
      <c r="P2" s="50" t="s">
        <v>258</v>
      </c>
      <c r="Q2" s="51"/>
      <c r="R2" s="51"/>
      <c r="S2" s="51"/>
      <c r="T2" s="51"/>
      <c r="U2" s="51"/>
      <c r="V2" s="51"/>
    </row>
    <row r="3" spans="1:22" s="23" customFormat="1" ht="13.5" x14ac:dyDescent="0.7">
      <c r="A3" s="29" t="s">
        <v>226</v>
      </c>
      <c r="B3" s="29" t="s">
        <v>26</v>
      </c>
      <c r="C3" s="30">
        <v>10800</v>
      </c>
      <c r="D3" s="31">
        <v>1</v>
      </c>
      <c r="E3" s="32">
        <v>0</v>
      </c>
      <c r="F3" s="32">
        <v>1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3">
        <f t="shared" ref="L3:L27" si="0">SUM(E3:K3)</f>
        <v>1</v>
      </c>
      <c r="M3" s="34">
        <f t="shared" ref="M3:M27" si="1">C3/D3</f>
        <v>10800</v>
      </c>
      <c r="N3" s="35">
        <f t="shared" ref="N3:N27" si="2">D3-L3</f>
        <v>0</v>
      </c>
      <c r="P3" s="37">
        <f>E3+K3</f>
        <v>0</v>
      </c>
      <c r="Q3" s="37">
        <f t="shared" ref="Q3:V6" si="3">E3+F3</f>
        <v>1</v>
      </c>
      <c r="R3" s="37">
        <f t="shared" si="3"/>
        <v>1</v>
      </c>
      <c r="S3" s="37">
        <f t="shared" si="3"/>
        <v>0</v>
      </c>
      <c r="T3" s="37">
        <f t="shared" si="3"/>
        <v>0</v>
      </c>
      <c r="U3" s="37">
        <f t="shared" si="3"/>
        <v>0</v>
      </c>
      <c r="V3" s="37">
        <f t="shared" si="3"/>
        <v>0</v>
      </c>
    </row>
    <row r="4" spans="1:22" s="23" customFormat="1" ht="13.5" x14ac:dyDescent="0.7">
      <c r="A4" s="29" t="s">
        <v>227</v>
      </c>
      <c r="B4" s="29" t="s">
        <v>36</v>
      </c>
      <c r="C4" s="30">
        <v>3700</v>
      </c>
      <c r="D4" s="31">
        <v>1</v>
      </c>
      <c r="E4" s="32">
        <v>0</v>
      </c>
      <c r="F4" s="32">
        <v>1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3">
        <f t="shared" si="0"/>
        <v>1</v>
      </c>
      <c r="M4" s="34">
        <f t="shared" si="1"/>
        <v>3700</v>
      </c>
      <c r="N4" s="35">
        <f t="shared" si="2"/>
        <v>0</v>
      </c>
      <c r="P4" s="37">
        <f>E4+K4</f>
        <v>0</v>
      </c>
      <c r="Q4" s="37">
        <f t="shared" si="3"/>
        <v>1</v>
      </c>
      <c r="R4" s="37">
        <f t="shared" si="3"/>
        <v>1</v>
      </c>
      <c r="S4" s="37">
        <f t="shared" si="3"/>
        <v>0</v>
      </c>
      <c r="T4" s="37">
        <f t="shared" si="3"/>
        <v>0</v>
      </c>
      <c r="U4" s="37">
        <f t="shared" si="3"/>
        <v>0</v>
      </c>
      <c r="V4" s="37">
        <f t="shared" si="3"/>
        <v>0</v>
      </c>
    </row>
    <row r="5" spans="1:22" s="23" customFormat="1" ht="13.5" x14ac:dyDescent="0.7">
      <c r="A5" s="29" t="s">
        <v>242</v>
      </c>
      <c r="B5" s="29" t="s">
        <v>149</v>
      </c>
      <c r="C5" s="30">
        <v>9800</v>
      </c>
      <c r="D5" s="31">
        <v>1</v>
      </c>
      <c r="E5" s="32">
        <v>1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3">
        <f t="shared" si="0"/>
        <v>1</v>
      </c>
      <c r="M5" s="34">
        <f t="shared" si="1"/>
        <v>9800</v>
      </c>
      <c r="N5" s="35">
        <f t="shared" si="2"/>
        <v>0</v>
      </c>
      <c r="P5" s="37">
        <f>E5+K5</f>
        <v>1</v>
      </c>
      <c r="Q5" s="37">
        <f t="shared" si="3"/>
        <v>1</v>
      </c>
      <c r="R5" s="37">
        <f t="shared" si="3"/>
        <v>0</v>
      </c>
      <c r="S5" s="37">
        <f t="shared" si="3"/>
        <v>0</v>
      </c>
      <c r="T5" s="37">
        <f t="shared" si="3"/>
        <v>0</v>
      </c>
      <c r="U5" s="37">
        <f t="shared" si="3"/>
        <v>0</v>
      </c>
      <c r="V5" s="37">
        <f t="shared" si="3"/>
        <v>0</v>
      </c>
    </row>
    <row r="6" spans="1:22" s="23" customFormat="1" ht="13.5" x14ac:dyDescent="0.7">
      <c r="A6" s="29" t="s">
        <v>246</v>
      </c>
      <c r="B6" s="29" t="s">
        <v>161</v>
      </c>
      <c r="C6" s="30">
        <v>8300</v>
      </c>
      <c r="D6" s="31">
        <v>1</v>
      </c>
      <c r="E6" s="32">
        <v>0</v>
      </c>
      <c r="F6" s="32">
        <v>0</v>
      </c>
      <c r="G6" s="32">
        <v>0</v>
      </c>
      <c r="H6" s="32">
        <v>1</v>
      </c>
      <c r="I6" s="32">
        <v>0</v>
      </c>
      <c r="J6" s="32">
        <v>0</v>
      </c>
      <c r="K6" s="32">
        <v>0</v>
      </c>
      <c r="L6" s="33">
        <f t="shared" si="0"/>
        <v>1</v>
      </c>
      <c r="M6" s="34">
        <f t="shared" si="1"/>
        <v>8300</v>
      </c>
      <c r="N6" s="35">
        <f t="shared" si="2"/>
        <v>0</v>
      </c>
      <c r="P6" s="37">
        <f>E6+K6</f>
        <v>0</v>
      </c>
      <c r="Q6" s="37">
        <f t="shared" si="3"/>
        <v>0</v>
      </c>
      <c r="R6" s="37">
        <f t="shared" si="3"/>
        <v>0</v>
      </c>
      <c r="S6" s="37">
        <f t="shared" si="3"/>
        <v>1</v>
      </c>
      <c r="T6" s="37">
        <f t="shared" si="3"/>
        <v>1</v>
      </c>
      <c r="U6" s="37">
        <f t="shared" si="3"/>
        <v>0</v>
      </c>
      <c r="V6" s="37">
        <f t="shared" si="3"/>
        <v>0</v>
      </c>
    </row>
    <row r="7" spans="1:22" s="23" customFormat="1" ht="13.5" x14ac:dyDescent="0.7">
      <c r="A7" s="29" t="s">
        <v>232</v>
      </c>
      <c r="B7" s="29" t="s">
        <v>104</v>
      </c>
      <c r="C7" s="30">
        <v>14500</v>
      </c>
      <c r="D7" s="31">
        <v>2</v>
      </c>
      <c r="E7" s="32">
        <v>0</v>
      </c>
      <c r="F7" s="32">
        <v>1</v>
      </c>
      <c r="G7" s="32">
        <v>0</v>
      </c>
      <c r="H7" s="32">
        <v>0</v>
      </c>
      <c r="I7" s="32">
        <v>0</v>
      </c>
      <c r="J7" s="32">
        <v>1</v>
      </c>
      <c r="K7" s="32">
        <v>0</v>
      </c>
      <c r="L7" s="33">
        <f t="shared" si="0"/>
        <v>2</v>
      </c>
      <c r="M7" s="34">
        <f t="shared" si="1"/>
        <v>7250</v>
      </c>
      <c r="N7" s="35">
        <f t="shared" si="2"/>
        <v>0</v>
      </c>
      <c r="P7" s="38">
        <f>E7+K7+J7</f>
        <v>1</v>
      </c>
      <c r="Q7" s="42">
        <f>E7+F7+K7</f>
        <v>1</v>
      </c>
      <c r="R7" s="36">
        <f>F7+G7+E7</f>
        <v>1</v>
      </c>
      <c r="S7" s="36">
        <f t="shared" ref="S7:V17" si="4">G7+H7+F7</f>
        <v>1</v>
      </c>
      <c r="T7" s="36">
        <f t="shared" si="4"/>
        <v>0</v>
      </c>
      <c r="U7" s="36">
        <f t="shared" si="4"/>
        <v>1</v>
      </c>
      <c r="V7" s="36">
        <f>J7+K7+I7</f>
        <v>1</v>
      </c>
    </row>
    <row r="8" spans="1:22" s="23" customFormat="1" ht="13.5" x14ac:dyDescent="0.7">
      <c r="A8" s="29" t="s">
        <v>237</v>
      </c>
      <c r="B8" s="29" t="s">
        <v>111</v>
      </c>
      <c r="C8" s="30">
        <v>15400</v>
      </c>
      <c r="D8" s="31">
        <v>2</v>
      </c>
      <c r="E8" s="32">
        <v>1</v>
      </c>
      <c r="F8" s="32">
        <v>0</v>
      </c>
      <c r="G8" s="32">
        <v>0</v>
      </c>
      <c r="H8" s="32">
        <v>0</v>
      </c>
      <c r="I8" s="32">
        <v>1</v>
      </c>
      <c r="J8" s="32">
        <v>0</v>
      </c>
      <c r="K8" s="32">
        <v>0</v>
      </c>
      <c r="L8" s="33">
        <f t="shared" si="0"/>
        <v>2</v>
      </c>
      <c r="M8" s="34">
        <f t="shared" si="1"/>
        <v>7700</v>
      </c>
      <c r="N8" s="35">
        <f t="shared" si="2"/>
        <v>0</v>
      </c>
      <c r="P8" s="38">
        <f t="shared" ref="P8:P17" si="5">E8+K8+J8</f>
        <v>1</v>
      </c>
      <c r="Q8" s="42">
        <f t="shared" ref="Q8:Q16" si="6">E8+F8+K8</f>
        <v>1</v>
      </c>
      <c r="R8" s="36">
        <f t="shared" ref="R8:R17" si="7">F8+G8+E8</f>
        <v>1</v>
      </c>
      <c r="S8" s="36">
        <f t="shared" si="4"/>
        <v>0</v>
      </c>
      <c r="T8" s="36">
        <f t="shared" si="4"/>
        <v>1</v>
      </c>
      <c r="U8" s="36">
        <f t="shared" si="4"/>
        <v>1</v>
      </c>
      <c r="V8" s="36">
        <f t="shared" si="4"/>
        <v>1</v>
      </c>
    </row>
    <row r="9" spans="1:22" s="23" customFormat="1" ht="13.5" x14ac:dyDescent="0.7">
      <c r="A9" s="29" t="s">
        <v>240</v>
      </c>
      <c r="B9" s="29" t="s">
        <v>117</v>
      </c>
      <c r="C9" s="30">
        <v>12000</v>
      </c>
      <c r="D9" s="31">
        <v>2</v>
      </c>
      <c r="E9" s="32">
        <v>0</v>
      </c>
      <c r="F9" s="32">
        <v>1</v>
      </c>
      <c r="G9" s="32">
        <v>0</v>
      </c>
      <c r="H9" s="32">
        <v>0</v>
      </c>
      <c r="I9" s="32">
        <v>0</v>
      </c>
      <c r="J9" s="32">
        <v>1</v>
      </c>
      <c r="K9" s="32">
        <v>0</v>
      </c>
      <c r="L9" s="33">
        <f t="shared" si="0"/>
        <v>2</v>
      </c>
      <c r="M9" s="34">
        <f t="shared" si="1"/>
        <v>6000</v>
      </c>
      <c r="N9" s="35">
        <f t="shared" si="2"/>
        <v>0</v>
      </c>
      <c r="P9" s="38">
        <f t="shared" si="5"/>
        <v>1</v>
      </c>
      <c r="Q9" s="42">
        <f t="shared" si="6"/>
        <v>1</v>
      </c>
      <c r="R9" s="36">
        <f t="shared" si="7"/>
        <v>1</v>
      </c>
      <c r="S9" s="36">
        <f t="shared" si="4"/>
        <v>1</v>
      </c>
      <c r="T9" s="36">
        <f t="shared" si="4"/>
        <v>0</v>
      </c>
      <c r="U9" s="36">
        <f t="shared" si="4"/>
        <v>1</v>
      </c>
      <c r="V9" s="36">
        <f t="shared" si="4"/>
        <v>1</v>
      </c>
    </row>
    <row r="10" spans="1:22" s="23" customFormat="1" ht="13.5" x14ac:dyDescent="0.7">
      <c r="A10" s="29" t="s">
        <v>241</v>
      </c>
      <c r="B10" s="29" t="s">
        <v>149</v>
      </c>
      <c r="C10" s="30">
        <v>15800</v>
      </c>
      <c r="D10" s="31">
        <v>2</v>
      </c>
      <c r="E10" s="32">
        <v>0</v>
      </c>
      <c r="F10" s="32">
        <v>0</v>
      </c>
      <c r="G10" s="32">
        <v>0</v>
      </c>
      <c r="H10" s="32">
        <v>1</v>
      </c>
      <c r="I10" s="32">
        <v>0</v>
      </c>
      <c r="J10" s="32">
        <v>0</v>
      </c>
      <c r="K10" s="32">
        <v>1</v>
      </c>
      <c r="L10" s="33">
        <f t="shared" si="0"/>
        <v>2</v>
      </c>
      <c r="M10" s="34">
        <f t="shared" si="1"/>
        <v>7900</v>
      </c>
      <c r="N10" s="35">
        <f t="shared" si="2"/>
        <v>0</v>
      </c>
      <c r="P10" s="38">
        <f t="shared" si="5"/>
        <v>1</v>
      </c>
      <c r="Q10" s="42">
        <f t="shared" si="6"/>
        <v>1</v>
      </c>
      <c r="R10" s="36">
        <f t="shared" si="7"/>
        <v>0</v>
      </c>
      <c r="S10" s="36">
        <f t="shared" si="4"/>
        <v>1</v>
      </c>
      <c r="T10" s="36">
        <f t="shared" si="4"/>
        <v>1</v>
      </c>
      <c r="U10" s="36">
        <f t="shared" si="4"/>
        <v>1</v>
      </c>
      <c r="V10" s="36">
        <f t="shared" si="4"/>
        <v>1</v>
      </c>
    </row>
    <row r="11" spans="1:22" s="23" customFormat="1" ht="13.5" x14ac:dyDescent="0.7">
      <c r="A11" s="29" t="s">
        <v>243</v>
      </c>
      <c r="B11" s="29" t="s">
        <v>159</v>
      </c>
      <c r="C11" s="30">
        <v>15500</v>
      </c>
      <c r="D11" s="31">
        <v>2</v>
      </c>
      <c r="E11" s="32">
        <v>0</v>
      </c>
      <c r="F11" s="32">
        <v>0</v>
      </c>
      <c r="G11" s="32">
        <v>1</v>
      </c>
      <c r="H11" s="32">
        <v>0</v>
      </c>
      <c r="I11" s="32">
        <v>0</v>
      </c>
      <c r="J11" s="32">
        <v>1</v>
      </c>
      <c r="K11" s="32">
        <v>0</v>
      </c>
      <c r="L11" s="33">
        <f t="shared" si="0"/>
        <v>2</v>
      </c>
      <c r="M11" s="34">
        <f t="shared" si="1"/>
        <v>7750</v>
      </c>
      <c r="N11" s="35">
        <f t="shared" si="2"/>
        <v>0</v>
      </c>
      <c r="P11" s="38">
        <f t="shared" si="5"/>
        <v>1</v>
      </c>
      <c r="Q11" s="42">
        <f t="shared" si="6"/>
        <v>0</v>
      </c>
      <c r="R11" s="36">
        <f t="shared" si="7"/>
        <v>1</v>
      </c>
      <c r="S11" s="36">
        <f t="shared" si="4"/>
        <v>1</v>
      </c>
      <c r="T11" s="36">
        <f t="shared" si="4"/>
        <v>1</v>
      </c>
      <c r="U11" s="36">
        <f t="shared" si="4"/>
        <v>1</v>
      </c>
      <c r="V11" s="36">
        <f t="shared" si="4"/>
        <v>1</v>
      </c>
    </row>
    <row r="12" spans="1:22" s="23" customFormat="1" ht="13.5" x14ac:dyDescent="0.7">
      <c r="A12" s="29" t="s">
        <v>244</v>
      </c>
      <c r="B12" s="29" t="s">
        <v>161</v>
      </c>
      <c r="C12" s="30">
        <v>11700</v>
      </c>
      <c r="D12" s="31">
        <v>2</v>
      </c>
      <c r="E12" s="32">
        <v>1</v>
      </c>
      <c r="F12" s="32">
        <v>0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3">
        <f t="shared" si="0"/>
        <v>2</v>
      </c>
      <c r="M12" s="34">
        <f t="shared" si="1"/>
        <v>5850</v>
      </c>
      <c r="N12" s="35">
        <f t="shared" si="2"/>
        <v>0</v>
      </c>
      <c r="P12" s="38">
        <f t="shared" si="5"/>
        <v>1</v>
      </c>
      <c r="Q12" s="42">
        <f t="shared" si="6"/>
        <v>1</v>
      </c>
      <c r="R12" s="36">
        <f t="shared" si="7"/>
        <v>1</v>
      </c>
      <c r="S12" s="36">
        <f t="shared" si="4"/>
        <v>0</v>
      </c>
      <c r="T12" s="36">
        <f t="shared" si="4"/>
        <v>1</v>
      </c>
      <c r="U12" s="36">
        <f t="shared" si="4"/>
        <v>1</v>
      </c>
      <c r="V12" s="36">
        <f t="shared" si="4"/>
        <v>1</v>
      </c>
    </row>
    <row r="13" spans="1:22" s="23" customFormat="1" ht="13.5" x14ac:dyDescent="0.7">
      <c r="A13" s="29" t="s">
        <v>245</v>
      </c>
      <c r="B13" s="29" t="s">
        <v>161</v>
      </c>
      <c r="C13" s="30">
        <v>14700</v>
      </c>
      <c r="D13" s="31">
        <v>2</v>
      </c>
      <c r="E13" s="32">
        <v>0</v>
      </c>
      <c r="F13" s="32">
        <v>0</v>
      </c>
      <c r="G13" s="32">
        <v>1</v>
      </c>
      <c r="H13" s="32">
        <v>0</v>
      </c>
      <c r="I13" s="32">
        <v>0</v>
      </c>
      <c r="J13" s="32">
        <v>0</v>
      </c>
      <c r="K13" s="32">
        <v>1</v>
      </c>
      <c r="L13" s="33">
        <f t="shared" si="0"/>
        <v>2</v>
      </c>
      <c r="M13" s="34">
        <f t="shared" si="1"/>
        <v>7350</v>
      </c>
      <c r="N13" s="35">
        <f t="shared" si="2"/>
        <v>0</v>
      </c>
      <c r="P13" s="38">
        <f t="shared" si="5"/>
        <v>1</v>
      </c>
      <c r="Q13" s="42">
        <f t="shared" si="6"/>
        <v>1</v>
      </c>
      <c r="R13" s="36">
        <f t="shared" si="7"/>
        <v>1</v>
      </c>
      <c r="S13" s="36">
        <f t="shared" si="4"/>
        <v>1</v>
      </c>
      <c r="T13" s="36">
        <f t="shared" si="4"/>
        <v>1</v>
      </c>
      <c r="U13" s="36">
        <f t="shared" si="4"/>
        <v>0</v>
      </c>
      <c r="V13" s="36">
        <f t="shared" si="4"/>
        <v>1</v>
      </c>
    </row>
    <row r="14" spans="1:22" s="23" customFormat="1" ht="13.5" x14ac:dyDescent="0.7">
      <c r="A14" s="29" t="s">
        <v>247</v>
      </c>
      <c r="B14" s="29" t="s">
        <v>166</v>
      </c>
      <c r="C14" s="30">
        <v>11500</v>
      </c>
      <c r="D14" s="31">
        <v>2</v>
      </c>
      <c r="E14" s="32">
        <v>0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2">
        <v>1</v>
      </c>
      <c r="L14" s="33">
        <f t="shared" si="0"/>
        <v>2</v>
      </c>
      <c r="M14" s="34">
        <f t="shared" si="1"/>
        <v>5750</v>
      </c>
      <c r="N14" s="35">
        <f t="shared" si="2"/>
        <v>0</v>
      </c>
      <c r="P14" s="38">
        <f t="shared" si="5"/>
        <v>1</v>
      </c>
      <c r="Q14" s="42">
        <f t="shared" si="6"/>
        <v>1</v>
      </c>
      <c r="R14" s="36">
        <f t="shared" si="7"/>
        <v>0</v>
      </c>
      <c r="S14" s="36">
        <f t="shared" si="4"/>
        <v>1</v>
      </c>
      <c r="T14" s="36">
        <f t="shared" si="4"/>
        <v>1</v>
      </c>
      <c r="U14" s="36">
        <f t="shared" si="4"/>
        <v>1</v>
      </c>
      <c r="V14" s="36">
        <f t="shared" si="4"/>
        <v>1</v>
      </c>
    </row>
    <row r="15" spans="1:22" s="23" customFormat="1" ht="13.5" x14ac:dyDescent="0.7">
      <c r="A15" s="29" t="s">
        <v>248</v>
      </c>
      <c r="B15" s="29" t="s">
        <v>168</v>
      </c>
      <c r="C15" s="30">
        <v>12000</v>
      </c>
      <c r="D15" s="31">
        <v>2</v>
      </c>
      <c r="E15" s="32">
        <v>0</v>
      </c>
      <c r="F15" s="32">
        <v>0</v>
      </c>
      <c r="G15" s="32">
        <v>1</v>
      </c>
      <c r="H15" s="32">
        <v>0</v>
      </c>
      <c r="I15" s="32">
        <v>0</v>
      </c>
      <c r="J15" s="32">
        <v>1</v>
      </c>
      <c r="K15" s="32">
        <v>0</v>
      </c>
      <c r="L15" s="33">
        <f t="shared" si="0"/>
        <v>2</v>
      </c>
      <c r="M15" s="34">
        <f t="shared" si="1"/>
        <v>6000</v>
      </c>
      <c r="N15" s="35">
        <f t="shared" si="2"/>
        <v>0</v>
      </c>
      <c r="P15" s="38">
        <f t="shared" si="5"/>
        <v>1</v>
      </c>
      <c r="Q15" s="42">
        <f t="shared" si="6"/>
        <v>0</v>
      </c>
      <c r="R15" s="36">
        <f t="shared" si="7"/>
        <v>1</v>
      </c>
      <c r="S15" s="36">
        <f t="shared" si="4"/>
        <v>1</v>
      </c>
      <c r="T15" s="36">
        <f t="shared" si="4"/>
        <v>1</v>
      </c>
      <c r="U15" s="36">
        <f t="shared" si="4"/>
        <v>1</v>
      </c>
      <c r="V15" s="36">
        <f t="shared" si="4"/>
        <v>1</v>
      </c>
    </row>
    <row r="16" spans="1:22" s="23" customFormat="1" ht="13.5" x14ac:dyDescent="0.7">
      <c r="A16" s="29" t="s">
        <v>249</v>
      </c>
      <c r="B16" s="29" t="s">
        <v>168</v>
      </c>
      <c r="C16" s="30">
        <v>11700</v>
      </c>
      <c r="D16" s="31">
        <v>2</v>
      </c>
      <c r="E16" s="32">
        <v>0</v>
      </c>
      <c r="F16" s="32">
        <v>1</v>
      </c>
      <c r="G16" s="32">
        <v>0</v>
      </c>
      <c r="H16" s="32">
        <v>0</v>
      </c>
      <c r="I16" s="32">
        <v>1</v>
      </c>
      <c r="J16" s="32">
        <v>0</v>
      </c>
      <c r="K16" s="32">
        <v>0</v>
      </c>
      <c r="L16" s="33">
        <f t="shared" si="0"/>
        <v>2</v>
      </c>
      <c r="M16" s="34">
        <f t="shared" si="1"/>
        <v>5850</v>
      </c>
      <c r="N16" s="35">
        <f t="shared" si="2"/>
        <v>0</v>
      </c>
      <c r="P16" s="38">
        <f t="shared" si="5"/>
        <v>0</v>
      </c>
      <c r="Q16" s="42">
        <f t="shared" si="6"/>
        <v>1</v>
      </c>
      <c r="R16" s="36">
        <f t="shared" si="7"/>
        <v>1</v>
      </c>
      <c r="S16" s="36">
        <f t="shared" si="4"/>
        <v>1</v>
      </c>
      <c r="T16" s="36">
        <f t="shared" si="4"/>
        <v>1</v>
      </c>
      <c r="U16" s="36">
        <f t="shared" si="4"/>
        <v>1</v>
      </c>
      <c r="V16" s="36">
        <f t="shared" si="4"/>
        <v>1</v>
      </c>
    </row>
    <row r="17" spans="1:22" s="23" customFormat="1" ht="13.5" x14ac:dyDescent="0.7">
      <c r="A17" s="29" t="s">
        <v>250</v>
      </c>
      <c r="B17" s="29" t="s">
        <v>168</v>
      </c>
      <c r="C17" s="30">
        <v>12300</v>
      </c>
      <c r="D17" s="31">
        <v>2</v>
      </c>
      <c r="E17" s="32">
        <v>0</v>
      </c>
      <c r="F17" s="32">
        <v>0</v>
      </c>
      <c r="G17" s="32">
        <v>0</v>
      </c>
      <c r="H17" s="32">
        <v>1</v>
      </c>
      <c r="I17" s="32">
        <v>0</v>
      </c>
      <c r="J17" s="32">
        <v>0</v>
      </c>
      <c r="K17" s="32">
        <v>1</v>
      </c>
      <c r="L17" s="33">
        <f t="shared" si="0"/>
        <v>2</v>
      </c>
      <c r="M17" s="34">
        <f t="shared" si="1"/>
        <v>6150</v>
      </c>
      <c r="N17" s="35">
        <f t="shared" si="2"/>
        <v>0</v>
      </c>
      <c r="P17" s="38">
        <f t="shared" si="5"/>
        <v>1</v>
      </c>
      <c r="Q17" s="42">
        <f>E17+F17+K17</f>
        <v>1</v>
      </c>
      <c r="R17" s="36">
        <f t="shared" si="7"/>
        <v>0</v>
      </c>
      <c r="S17" s="36">
        <f t="shared" si="4"/>
        <v>1</v>
      </c>
      <c r="T17" s="36">
        <f t="shared" si="4"/>
        <v>1</v>
      </c>
      <c r="U17" s="36">
        <f t="shared" si="4"/>
        <v>1</v>
      </c>
      <c r="V17" s="36">
        <f t="shared" si="4"/>
        <v>1</v>
      </c>
    </row>
    <row r="18" spans="1:22" s="23" customFormat="1" ht="13.5" x14ac:dyDescent="0.7">
      <c r="A18" s="29" t="s">
        <v>228</v>
      </c>
      <c r="B18" s="29" t="s">
        <v>36</v>
      </c>
      <c r="C18" s="30">
        <v>27450</v>
      </c>
      <c r="D18" s="31">
        <v>3</v>
      </c>
      <c r="E18" s="32">
        <v>1</v>
      </c>
      <c r="F18" s="32">
        <v>0</v>
      </c>
      <c r="G18" s="32">
        <v>1</v>
      </c>
      <c r="H18" s="32">
        <v>0</v>
      </c>
      <c r="I18" s="32">
        <v>1</v>
      </c>
      <c r="J18" s="32">
        <v>0</v>
      </c>
      <c r="K18" s="32">
        <v>0</v>
      </c>
      <c r="L18" s="33">
        <f t="shared" si="0"/>
        <v>3</v>
      </c>
      <c r="M18" s="34">
        <f t="shared" si="1"/>
        <v>9150</v>
      </c>
      <c r="N18" s="35">
        <f t="shared" si="2"/>
        <v>0</v>
      </c>
      <c r="P18" s="41">
        <f t="shared" ref="P18:P27" si="8">E18+K18</f>
        <v>1</v>
      </c>
      <c r="Q18" s="41">
        <f t="shared" ref="Q18:V27" si="9">E18+F18</f>
        <v>1</v>
      </c>
      <c r="R18" s="41">
        <f t="shared" si="9"/>
        <v>1</v>
      </c>
      <c r="S18" s="41">
        <f t="shared" si="9"/>
        <v>1</v>
      </c>
      <c r="T18" s="41">
        <f t="shared" si="9"/>
        <v>1</v>
      </c>
      <c r="U18" s="41">
        <f t="shared" si="9"/>
        <v>1</v>
      </c>
      <c r="V18" s="41">
        <f t="shared" si="9"/>
        <v>0</v>
      </c>
    </row>
    <row r="19" spans="1:22" s="23" customFormat="1" ht="13.5" x14ac:dyDescent="0.7">
      <c r="A19" s="29" t="s">
        <v>229</v>
      </c>
      <c r="B19" s="29" t="s">
        <v>36</v>
      </c>
      <c r="C19" s="30">
        <v>18750</v>
      </c>
      <c r="D19" s="31">
        <v>3</v>
      </c>
      <c r="E19" s="32">
        <v>0</v>
      </c>
      <c r="F19" s="32">
        <v>1</v>
      </c>
      <c r="G19" s="32">
        <v>0</v>
      </c>
      <c r="H19" s="32">
        <v>1</v>
      </c>
      <c r="I19" s="32">
        <v>0</v>
      </c>
      <c r="J19" s="32">
        <v>0</v>
      </c>
      <c r="K19" s="32">
        <v>1</v>
      </c>
      <c r="L19" s="33">
        <f t="shared" si="0"/>
        <v>3</v>
      </c>
      <c r="M19" s="34">
        <f t="shared" si="1"/>
        <v>6250</v>
      </c>
      <c r="N19" s="35">
        <f t="shared" si="2"/>
        <v>0</v>
      </c>
      <c r="P19" s="41">
        <f t="shared" si="8"/>
        <v>1</v>
      </c>
      <c r="Q19" s="41">
        <f t="shared" si="9"/>
        <v>1</v>
      </c>
      <c r="R19" s="41">
        <f t="shared" si="9"/>
        <v>1</v>
      </c>
      <c r="S19" s="41">
        <f t="shared" si="9"/>
        <v>1</v>
      </c>
      <c r="T19" s="41">
        <f t="shared" si="9"/>
        <v>1</v>
      </c>
      <c r="U19" s="41">
        <f t="shared" si="9"/>
        <v>0</v>
      </c>
      <c r="V19" s="41">
        <f t="shared" si="9"/>
        <v>1</v>
      </c>
    </row>
    <row r="20" spans="1:22" s="23" customFormat="1" ht="13.5" x14ac:dyDescent="0.7">
      <c r="A20" s="29" t="s">
        <v>230</v>
      </c>
      <c r="B20" s="29" t="s">
        <v>40</v>
      </c>
      <c r="C20" s="30">
        <v>17550</v>
      </c>
      <c r="D20" s="31">
        <v>3</v>
      </c>
      <c r="E20" s="32">
        <v>1</v>
      </c>
      <c r="F20" s="32">
        <v>0</v>
      </c>
      <c r="G20" s="32">
        <v>1</v>
      </c>
      <c r="H20" s="32">
        <v>0</v>
      </c>
      <c r="I20" s="32">
        <v>1</v>
      </c>
      <c r="J20" s="32">
        <v>0</v>
      </c>
      <c r="K20" s="32">
        <v>0</v>
      </c>
      <c r="L20" s="33">
        <f t="shared" si="0"/>
        <v>3</v>
      </c>
      <c r="M20" s="34">
        <f t="shared" si="1"/>
        <v>5850</v>
      </c>
      <c r="N20" s="35">
        <f t="shared" si="2"/>
        <v>0</v>
      </c>
      <c r="P20" s="41">
        <f t="shared" si="8"/>
        <v>1</v>
      </c>
      <c r="Q20" s="41">
        <f t="shared" si="9"/>
        <v>1</v>
      </c>
      <c r="R20" s="41">
        <f t="shared" si="9"/>
        <v>1</v>
      </c>
      <c r="S20" s="41">
        <f t="shared" si="9"/>
        <v>1</v>
      </c>
      <c r="T20" s="41">
        <f t="shared" si="9"/>
        <v>1</v>
      </c>
      <c r="U20" s="41">
        <f t="shared" si="9"/>
        <v>1</v>
      </c>
      <c r="V20" s="41">
        <f t="shared" si="9"/>
        <v>0</v>
      </c>
    </row>
    <row r="21" spans="1:22" s="23" customFormat="1" ht="13.5" x14ac:dyDescent="0.7">
      <c r="A21" s="29" t="s">
        <v>231</v>
      </c>
      <c r="B21" s="29" t="s">
        <v>93</v>
      </c>
      <c r="C21" s="30">
        <v>18300</v>
      </c>
      <c r="D21" s="31">
        <v>3</v>
      </c>
      <c r="E21" s="32">
        <v>1</v>
      </c>
      <c r="F21" s="32">
        <v>0</v>
      </c>
      <c r="G21" s="32">
        <v>0</v>
      </c>
      <c r="H21" s="32">
        <v>1</v>
      </c>
      <c r="I21" s="32">
        <v>0</v>
      </c>
      <c r="J21" s="32">
        <v>1</v>
      </c>
      <c r="K21" s="32">
        <v>0</v>
      </c>
      <c r="L21" s="33">
        <f t="shared" si="0"/>
        <v>3</v>
      </c>
      <c r="M21" s="34">
        <f t="shared" si="1"/>
        <v>6100</v>
      </c>
      <c r="N21" s="35">
        <f t="shared" si="2"/>
        <v>0</v>
      </c>
      <c r="P21" s="41">
        <f t="shared" si="8"/>
        <v>1</v>
      </c>
      <c r="Q21" s="41">
        <f t="shared" si="9"/>
        <v>1</v>
      </c>
      <c r="R21" s="41">
        <f t="shared" si="9"/>
        <v>0</v>
      </c>
      <c r="S21" s="41">
        <f t="shared" si="9"/>
        <v>1</v>
      </c>
      <c r="T21" s="41">
        <f t="shared" si="9"/>
        <v>1</v>
      </c>
      <c r="U21" s="41">
        <f t="shared" si="9"/>
        <v>1</v>
      </c>
      <c r="V21" s="41">
        <f t="shared" si="9"/>
        <v>1</v>
      </c>
    </row>
    <row r="22" spans="1:22" s="23" customFormat="1" ht="13.5" x14ac:dyDescent="0.7">
      <c r="A22" s="29" t="s">
        <v>233</v>
      </c>
      <c r="B22" s="29" t="s">
        <v>209</v>
      </c>
      <c r="C22" s="30">
        <v>17700</v>
      </c>
      <c r="D22" s="31">
        <v>3</v>
      </c>
      <c r="E22" s="32">
        <v>0</v>
      </c>
      <c r="F22" s="32">
        <v>0</v>
      </c>
      <c r="G22" s="32">
        <v>1</v>
      </c>
      <c r="H22" s="32">
        <v>0</v>
      </c>
      <c r="I22" s="32">
        <v>1</v>
      </c>
      <c r="J22" s="32">
        <v>0</v>
      </c>
      <c r="K22" s="32">
        <v>1</v>
      </c>
      <c r="L22" s="33">
        <f t="shared" si="0"/>
        <v>3</v>
      </c>
      <c r="M22" s="34">
        <f t="shared" si="1"/>
        <v>5900</v>
      </c>
      <c r="N22" s="35">
        <f t="shared" si="2"/>
        <v>0</v>
      </c>
      <c r="P22" s="41">
        <f t="shared" si="8"/>
        <v>1</v>
      </c>
      <c r="Q22" s="41">
        <f t="shared" si="9"/>
        <v>0</v>
      </c>
      <c r="R22" s="41">
        <f t="shared" si="9"/>
        <v>1</v>
      </c>
      <c r="S22" s="41">
        <f t="shared" si="9"/>
        <v>1</v>
      </c>
      <c r="T22" s="41">
        <f t="shared" si="9"/>
        <v>1</v>
      </c>
      <c r="U22" s="41">
        <f t="shared" si="9"/>
        <v>1</v>
      </c>
      <c r="V22" s="41">
        <f t="shared" si="9"/>
        <v>1</v>
      </c>
    </row>
    <row r="23" spans="1:22" s="23" customFormat="1" ht="13.5" x14ac:dyDescent="0.7">
      <c r="A23" s="29" t="s">
        <v>234</v>
      </c>
      <c r="B23" s="29" t="s">
        <v>213</v>
      </c>
      <c r="C23" s="30">
        <v>26580</v>
      </c>
      <c r="D23" s="31">
        <v>3</v>
      </c>
      <c r="E23" s="32">
        <v>0</v>
      </c>
      <c r="F23" s="32">
        <v>1</v>
      </c>
      <c r="G23" s="32">
        <v>0</v>
      </c>
      <c r="H23" s="32">
        <v>0</v>
      </c>
      <c r="I23" s="32">
        <v>1</v>
      </c>
      <c r="J23" s="32">
        <v>0</v>
      </c>
      <c r="K23" s="32">
        <v>1</v>
      </c>
      <c r="L23" s="33">
        <f t="shared" si="0"/>
        <v>3</v>
      </c>
      <c r="M23" s="34">
        <f t="shared" si="1"/>
        <v>8860</v>
      </c>
      <c r="N23" s="35">
        <f t="shared" si="2"/>
        <v>0</v>
      </c>
      <c r="P23" s="41">
        <f t="shared" si="8"/>
        <v>1</v>
      </c>
      <c r="Q23" s="41">
        <f t="shared" si="9"/>
        <v>1</v>
      </c>
      <c r="R23" s="41">
        <f t="shared" si="9"/>
        <v>1</v>
      </c>
      <c r="S23" s="41">
        <f t="shared" si="9"/>
        <v>0</v>
      </c>
      <c r="T23" s="41">
        <f t="shared" si="9"/>
        <v>1</v>
      </c>
      <c r="U23" s="41">
        <f t="shared" si="9"/>
        <v>1</v>
      </c>
      <c r="V23" s="41">
        <f t="shared" si="9"/>
        <v>1</v>
      </c>
    </row>
    <row r="24" spans="1:22" s="23" customFormat="1" ht="13.5" x14ac:dyDescent="0.7">
      <c r="A24" s="29" t="s">
        <v>235</v>
      </c>
      <c r="B24" s="29" t="s">
        <v>111</v>
      </c>
      <c r="C24" s="30">
        <v>21750</v>
      </c>
      <c r="D24" s="31">
        <v>3</v>
      </c>
      <c r="E24" s="32">
        <v>1</v>
      </c>
      <c r="F24" s="32">
        <v>0</v>
      </c>
      <c r="G24" s="32">
        <v>1</v>
      </c>
      <c r="H24" s="32">
        <v>0</v>
      </c>
      <c r="I24" s="32">
        <v>0</v>
      </c>
      <c r="J24" s="32">
        <v>1</v>
      </c>
      <c r="K24" s="32">
        <v>0</v>
      </c>
      <c r="L24" s="33">
        <f t="shared" si="0"/>
        <v>3</v>
      </c>
      <c r="M24" s="34">
        <f t="shared" si="1"/>
        <v>7250</v>
      </c>
      <c r="N24" s="35">
        <f t="shared" si="2"/>
        <v>0</v>
      </c>
      <c r="P24" s="41">
        <f t="shared" si="8"/>
        <v>1</v>
      </c>
      <c r="Q24" s="41">
        <f t="shared" si="9"/>
        <v>1</v>
      </c>
      <c r="R24" s="41">
        <f t="shared" si="9"/>
        <v>1</v>
      </c>
      <c r="S24" s="41">
        <f t="shared" si="9"/>
        <v>1</v>
      </c>
      <c r="T24" s="41">
        <f t="shared" si="9"/>
        <v>0</v>
      </c>
      <c r="U24" s="41">
        <f t="shared" si="9"/>
        <v>1</v>
      </c>
      <c r="V24" s="41">
        <f t="shared" si="9"/>
        <v>1</v>
      </c>
    </row>
    <row r="25" spans="1:22" s="23" customFormat="1" ht="13.5" x14ac:dyDescent="0.7">
      <c r="A25" s="29" t="s">
        <v>236</v>
      </c>
      <c r="B25" s="29" t="s">
        <v>111</v>
      </c>
      <c r="C25" s="30">
        <v>30600</v>
      </c>
      <c r="D25" s="31">
        <v>3</v>
      </c>
      <c r="E25" s="32">
        <v>0</v>
      </c>
      <c r="F25" s="32">
        <v>1</v>
      </c>
      <c r="G25" s="32">
        <v>0</v>
      </c>
      <c r="H25" s="32">
        <v>1</v>
      </c>
      <c r="I25" s="32">
        <v>0</v>
      </c>
      <c r="J25" s="32">
        <v>1</v>
      </c>
      <c r="K25" s="32">
        <v>0</v>
      </c>
      <c r="L25" s="33">
        <f t="shared" si="0"/>
        <v>3</v>
      </c>
      <c r="M25" s="34">
        <f t="shared" si="1"/>
        <v>10200</v>
      </c>
      <c r="N25" s="35">
        <f t="shared" si="2"/>
        <v>0</v>
      </c>
      <c r="P25" s="41">
        <f t="shared" si="8"/>
        <v>0</v>
      </c>
      <c r="Q25" s="41">
        <f t="shared" si="9"/>
        <v>1</v>
      </c>
      <c r="R25" s="41">
        <f t="shared" si="9"/>
        <v>1</v>
      </c>
      <c r="S25" s="41">
        <f t="shared" si="9"/>
        <v>1</v>
      </c>
      <c r="T25" s="41">
        <f t="shared" si="9"/>
        <v>1</v>
      </c>
      <c r="U25" s="41">
        <f t="shared" si="9"/>
        <v>1</v>
      </c>
      <c r="V25" s="41">
        <f t="shared" si="9"/>
        <v>1</v>
      </c>
    </row>
    <row r="26" spans="1:22" s="23" customFormat="1" ht="13.5" x14ac:dyDescent="0.7">
      <c r="A26" s="29" t="s">
        <v>238</v>
      </c>
      <c r="B26" s="29" t="s">
        <v>117</v>
      </c>
      <c r="C26" s="30">
        <v>26550</v>
      </c>
      <c r="D26" s="31">
        <v>3</v>
      </c>
      <c r="E26" s="32">
        <v>0</v>
      </c>
      <c r="F26" s="32">
        <v>0</v>
      </c>
      <c r="G26" s="32">
        <v>1</v>
      </c>
      <c r="H26" s="32">
        <v>0</v>
      </c>
      <c r="I26" s="32">
        <v>1</v>
      </c>
      <c r="J26" s="32">
        <v>0</v>
      </c>
      <c r="K26" s="32">
        <v>1</v>
      </c>
      <c r="L26" s="33">
        <f t="shared" si="0"/>
        <v>3</v>
      </c>
      <c r="M26" s="34">
        <f t="shared" si="1"/>
        <v>8850</v>
      </c>
      <c r="N26" s="35">
        <f t="shared" si="2"/>
        <v>0</v>
      </c>
      <c r="P26" s="41">
        <f t="shared" si="8"/>
        <v>1</v>
      </c>
      <c r="Q26" s="41">
        <f t="shared" si="9"/>
        <v>0</v>
      </c>
      <c r="R26" s="41">
        <f t="shared" si="9"/>
        <v>1</v>
      </c>
      <c r="S26" s="41">
        <f t="shared" si="9"/>
        <v>1</v>
      </c>
      <c r="T26" s="41">
        <f t="shared" si="9"/>
        <v>1</v>
      </c>
      <c r="U26" s="41">
        <f t="shared" si="9"/>
        <v>1</v>
      </c>
      <c r="V26" s="41">
        <f t="shared" si="9"/>
        <v>1</v>
      </c>
    </row>
    <row r="27" spans="1:22" s="23" customFormat="1" ht="13.5" x14ac:dyDescent="0.7">
      <c r="A27" s="29" t="s">
        <v>239</v>
      </c>
      <c r="B27" s="29" t="s">
        <v>117</v>
      </c>
      <c r="C27" s="30">
        <v>22200</v>
      </c>
      <c r="D27" s="31">
        <v>3</v>
      </c>
      <c r="E27" s="32">
        <v>1</v>
      </c>
      <c r="F27" s="32">
        <v>0</v>
      </c>
      <c r="G27" s="32">
        <v>0</v>
      </c>
      <c r="H27" s="32">
        <v>1</v>
      </c>
      <c r="I27" s="32">
        <v>0</v>
      </c>
      <c r="J27" s="32">
        <v>1</v>
      </c>
      <c r="K27" s="32">
        <v>0</v>
      </c>
      <c r="L27" s="33">
        <f t="shared" si="0"/>
        <v>3</v>
      </c>
      <c r="M27" s="34">
        <f t="shared" si="1"/>
        <v>7400</v>
      </c>
      <c r="N27" s="35">
        <f t="shared" si="2"/>
        <v>0</v>
      </c>
      <c r="P27" s="41">
        <f t="shared" si="8"/>
        <v>1</v>
      </c>
      <c r="Q27" s="41">
        <f t="shared" si="9"/>
        <v>1</v>
      </c>
      <c r="R27" s="41">
        <f t="shared" si="9"/>
        <v>0</v>
      </c>
      <c r="S27" s="41">
        <f t="shared" si="9"/>
        <v>1</v>
      </c>
      <c r="T27" s="41">
        <f t="shared" si="9"/>
        <v>1</v>
      </c>
      <c r="U27" s="41">
        <f t="shared" si="9"/>
        <v>1</v>
      </c>
      <c r="V27" s="41">
        <f t="shared" si="9"/>
        <v>1</v>
      </c>
    </row>
    <row r="28" spans="1:22" ht="18.5" x14ac:dyDescent="0.9">
      <c r="A28" s="21"/>
      <c r="B28" s="21"/>
      <c r="C28" s="21"/>
      <c r="D28" s="22" t="s">
        <v>224</v>
      </c>
      <c r="E28" s="25">
        <f>SUMPRODUCT(E3:E27,$M$3:$M$27)</f>
        <v>59100</v>
      </c>
      <c r="F28" s="25">
        <f>SUMPRODUCT(F3:F27,$M$3:$M$27)</f>
        <v>58910</v>
      </c>
      <c r="G28" s="25">
        <f t="shared" ref="G28:K28" si="10">SUMPRODUCT(G3:G27,$M$3:$M$27)</f>
        <v>58100</v>
      </c>
      <c r="H28" s="25">
        <f t="shared" si="10"/>
        <v>58050</v>
      </c>
      <c r="I28" s="25">
        <f t="shared" si="10"/>
        <v>58010</v>
      </c>
      <c r="J28" s="25">
        <f t="shared" si="10"/>
        <v>57950</v>
      </c>
      <c r="K28" s="25">
        <f t="shared" si="10"/>
        <v>57010</v>
      </c>
      <c r="L28" s="27">
        <f>SUM(C3:C27)/7</f>
        <v>58161.428571428572</v>
      </c>
      <c r="M28" s="28" t="s">
        <v>214</v>
      </c>
      <c r="N28" s="20"/>
      <c r="P28" s="20"/>
      <c r="Q28" s="20"/>
      <c r="R28" s="20"/>
      <c r="S28" s="20"/>
      <c r="T28" s="20"/>
      <c r="U28" s="20"/>
      <c r="V28" s="20"/>
    </row>
    <row r="29" spans="1:22" ht="21" x14ac:dyDescen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 t="s">
        <v>225</v>
      </c>
      <c r="L29" s="26">
        <f>E28-K28</f>
        <v>2090</v>
      </c>
      <c r="M29" s="39">
        <f>L29/L28</f>
        <v>3.5934468106010364E-2</v>
      </c>
      <c r="N29" s="39"/>
    </row>
    <row r="30" spans="1:22" ht="16" x14ac:dyDescent="0.8">
      <c r="L30" s="40">
        <v>2000</v>
      </c>
      <c r="M30" s="40" t="s">
        <v>223</v>
      </c>
    </row>
    <row r="31" spans="1:22" x14ac:dyDescent="0.75">
      <c r="E31" s="16"/>
      <c r="F31" s="16"/>
      <c r="G31" s="16"/>
      <c r="H31" s="16"/>
    </row>
    <row r="32" spans="1:22" x14ac:dyDescent="0.75">
      <c r="E32" s="16"/>
      <c r="F32" s="16"/>
      <c r="G32" s="16"/>
      <c r="H32" s="16"/>
      <c r="I32" s="16"/>
      <c r="J32" s="16"/>
    </row>
  </sheetData>
  <sortState xmlns:xlrd2="http://schemas.microsoft.com/office/spreadsheetml/2017/richdata2" ref="A3:V27">
    <sortCondition ref="D3:D27"/>
  </sortState>
  <mergeCells count="2">
    <mergeCell ref="A1:B1"/>
    <mergeCell ref="P2:V2"/>
  </mergeCells>
  <conditionalFormatting sqref="N3:N27">
    <cfRule type="cellIs" dxfId="9" priority="5" operator="equal">
      <formula>0</formula>
    </cfRule>
  </conditionalFormatting>
  <conditionalFormatting sqref="E3:K4">
    <cfRule type="cellIs" dxfId="8" priority="4" operator="equal">
      <formula>1</formula>
    </cfRule>
  </conditionalFormatting>
  <conditionalFormatting sqref="E5:K27">
    <cfRule type="cellIs" dxfId="7" priority="3" operator="equal">
      <formula>1</formula>
    </cfRule>
  </conditionalFormatting>
  <conditionalFormatting sqref="P3:V27">
    <cfRule type="cellIs" dxfId="6" priority="1" operator="greaterThan">
      <formula>1</formula>
    </cfRule>
  </conditionalFormatting>
  <pageMargins left="0.7" right="0.7" top="0.75" bottom="0.75" header="0.51180555555555496" footer="0.51180555555555496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B52B1-075B-423A-9C0A-BA1F80F4AC44}">
  <sheetPr>
    <tabColor rgb="FFFF0000"/>
  </sheetPr>
  <dimension ref="A1:V32"/>
  <sheetViews>
    <sheetView zoomScaleNormal="100" workbookViewId="0">
      <selection activeCell="X4" sqref="X4"/>
    </sheetView>
  </sheetViews>
  <sheetFormatPr defaultColWidth="8.453125" defaultRowHeight="14.75" x14ac:dyDescent="0.75"/>
  <cols>
    <col min="1" max="1" width="7.40625" bestFit="1" customWidth="1"/>
    <col min="2" max="2" width="12.76953125" bestFit="1" customWidth="1"/>
    <col min="3" max="3" width="10.5" customWidth="1"/>
    <col min="4" max="4" width="9.54296875" customWidth="1"/>
    <col min="5" max="10" width="6.1328125" bestFit="1" customWidth="1"/>
    <col min="11" max="11" width="6.6328125" customWidth="1"/>
    <col min="12" max="12" width="10.6796875" customWidth="1"/>
    <col min="13" max="13" width="10.6328125" customWidth="1"/>
    <col min="14" max="14" width="4.04296875" customWidth="1"/>
    <col min="16" max="22" width="4.08984375" customWidth="1"/>
  </cols>
  <sheetData>
    <row r="1" spans="1:22" ht="31.25" x14ac:dyDescent="1.45">
      <c r="A1" s="49" t="s">
        <v>251</v>
      </c>
      <c r="B1" s="49"/>
      <c r="C1" s="18" t="s">
        <v>253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t="s">
        <v>263</v>
      </c>
    </row>
    <row r="2" spans="1:22" ht="36.75" customHeight="1" x14ac:dyDescent="0.75">
      <c r="A2" s="24" t="s">
        <v>211</v>
      </c>
      <c r="B2" s="24" t="s">
        <v>212</v>
      </c>
      <c r="C2" s="24" t="s">
        <v>254</v>
      </c>
      <c r="D2" s="24" t="s">
        <v>255</v>
      </c>
      <c r="E2" s="43" t="s">
        <v>218</v>
      </c>
      <c r="F2" s="43" t="s">
        <v>219</v>
      </c>
      <c r="G2" s="43" t="s">
        <v>220</v>
      </c>
      <c r="H2" s="43" t="s">
        <v>221</v>
      </c>
      <c r="I2" s="43" t="s">
        <v>222</v>
      </c>
      <c r="J2" s="43" t="s">
        <v>216</v>
      </c>
      <c r="K2" s="43" t="s">
        <v>217</v>
      </c>
      <c r="L2" s="24" t="s">
        <v>256</v>
      </c>
      <c r="M2" s="24" t="s">
        <v>257</v>
      </c>
      <c r="N2" s="24" t="s">
        <v>215</v>
      </c>
      <c r="P2" s="50" t="s">
        <v>258</v>
      </c>
      <c r="Q2" s="51"/>
      <c r="R2" s="51"/>
      <c r="S2" s="51"/>
      <c r="T2" s="51"/>
      <c r="U2" s="51"/>
      <c r="V2" s="51"/>
    </row>
    <row r="3" spans="1:22" s="23" customFormat="1" ht="13.5" x14ac:dyDescent="0.7">
      <c r="A3" s="29" t="s">
        <v>226</v>
      </c>
      <c r="B3" s="29" t="s">
        <v>26</v>
      </c>
      <c r="C3" s="30">
        <v>10800</v>
      </c>
      <c r="D3" s="31">
        <v>1</v>
      </c>
      <c r="E3" s="37">
        <v>0</v>
      </c>
      <c r="F3" s="37">
        <v>0</v>
      </c>
      <c r="G3" s="32">
        <v>1</v>
      </c>
      <c r="H3" s="32">
        <v>0</v>
      </c>
      <c r="I3" s="32">
        <v>0</v>
      </c>
      <c r="J3" s="32">
        <v>0</v>
      </c>
      <c r="K3" s="32">
        <v>0</v>
      </c>
      <c r="L3" s="33">
        <f t="shared" ref="L3:L27" si="0">SUM(E3:K3)</f>
        <v>1</v>
      </c>
      <c r="M3" s="34">
        <f t="shared" ref="M3:M27" si="1">C3/D3</f>
        <v>10800</v>
      </c>
      <c r="N3" s="35">
        <f t="shared" ref="N3:N27" si="2">D3-L3</f>
        <v>0</v>
      </c>
      <c r="P3" s="37">
        <f>E3+K3</f>
        <v>0</v>
      </c>
      <c r="Q3" s="37">
        <f t="shared" ref="Q3:V6" si="3">E3+F3</f>
        <v>0</v>
      </c>
      <c r="R3" s="37">
        <f t="shared" si="3"/>
        <v>1</v>
      </c>
      <c r="S3" s="37">
        <f t="shared" si="3"/>
        <v>1</v>
      </c>
      <c r="T3" s="37">
        <f t="shared" si="3"/>
        <v>0</v>
      </c>
      <c r="U3" s="37">
        <f t="shared" si="3"/>
        <v>0</v>
      </c>
      <c r="V3" s="37">
        <f t="shared" si="3"/>
        <v>0</v>
      </c>
    </row>
    <row r="4" spans="1:22" s="23" customFormat="1" ht="13.5" x14ac:dyDescent="0.7">
      <c r="A4" s="29" t="s">
        <v>227</v>
      </c>
      <c r="B4" s="29" t="s">
        <v>36</v>
      </c>
      <c r="C4" s="30">
        <v>3700</v>
      </c>
      <c r="D4" s="31">
        <v>1</v>
      </c>
      <c r="E4" s="37">
        <v>0</v>
      </c>
      <c r="F4" s="37">
        <v>0</v>
      </c>
      <c r="G4" s="32">
        <v>1</v>
      </c>
      <c r="H4" s="32">
        <v>0</v>
      </c>
      <c r="I4" s="32">
        <v>0</v>
      </c>
      <c r="J4" s="32">
        <v>0</v>
      </c>
      <c r="K4" s="32">
        <v>0</v>
      </c>
      <c r="L4" s="33">
        <f t="shared" si="0"/>
        <v>1</v>
      </c>
      <c r="M4" s="34">
        <f t="shared" si="1"/>
        <v>3700</v>
      </c>
      <c r="N4" s="35">
        <f t="shared" si="2"/>
        <v>0</v>
      </c>
      <c r="P4" s="37">
        <f>E4+K4</f>
        <v>0</v>
      </c>
      <c r="Q4" s="37">
        <f t="shared" si="3"/>
        <v>0</v>
      </c>
      <c r="R4" s="37">
        <f t="shared" si="3"/>
        <v>1</v>
      </c>
      <c r="S4" s="37">
        <f t="shared" si="3"/>
        <v>1</v>
      </c>
      <c r="T4" s="37">
        <f t="shared" si="3"/>
        <v>0</v>
      </c>
      <c r="U4" s="37">
        <f t="shared" si="3"/>
        <v>0</v>
      </c>
      <c r="V4" s="37">
        <f t="shared" si="3"/>
        <v>0</v>
      </c>
    </row>
    <row r="5" spans="1:22" s="23" customFormat="1" ht="13.5" x14ac:dyDescent="0.7">
      <c r="A5" s="29" t="s">
        <v>242</v>
      </c>
      <c r="B5" s="29" t="s">
        <v>149</v>
      </c>
      <c r="C5" s="30">
        <v>9800</v>
      </c>
      <c r="D5" s="31">
        <v>1</v>
      </c>
      <c r="E5" s="37">
        <v>0</v>
      </c>
      <c r="F5" s="37">
        <v>0</v>
      </c>
      <c r="G5" s="32">
        <v>0</v>
      </c>
      <c r="H5" s="32">
        <v>0</v>
      </c>
      <c r="I5" s="32">
        <v>0</v>
      </c>
      <c r="J5" s="32">
        <v>0</v>
      </c>
      <c r="K5" s="32">
        <v>1</v>
      </c>
      <c r="L5" s="33">
        <f t="shared" si="0"/>
        <v>1</v>
      </c>
      <c r="M5" s="34">
        <f t="shared" si="1"/>
        <v>9800</v>
      </c>
      <c r="N5" s="35">
        <f t="shared" si="2"/>
        <v>0</v>
      </c>
      <c r="P5" s="37">
        <f>E5+K5</f>
        <v>1</v>
      </c>
      <c r="Q5" s="37">
        <f t="shared" si="3"/>
        <v>0</v>
      </c>
      <c r="R5" s="37">
        <f t="shared" si="3"/>
        <v>0</v>
      </c>
      <c r="S5" s="37">
        <f t="shared" si="3"/>
        <v>0</v>
      </c>
      <c r="T5" s="37">
        <f t="shared" si="3"/>
        <v>0</v>
      </c>
      <c r="U5" s="37">
        <f t="shared" si="3"/>
        <v>0</v>
      </c>
      <c r="V5" s="37">
        <f t="shared" si="3"/>
        <v>1</v>
      </c>
    </row>
    <row r="6" spans="1:22" s="23" customFormat="1" ht="13.5" x14ac:dyDescent="0.7">
      <c r="A6" s="29" t="s">
        <v>246</v>
      </c>
      <c r="B6" s="29" t="s">
        <v>161</v>
      </c>
      <c r="C6" s="30">
        <v>8300</v>
      </c>
      <c r="D6" s="31">
        <v>1</v>
      </c>
      <c r="E6" s="37">
        <v>0</v>
      </c>
      <c r="F6" s="37">
        <v>0</v>
      </c>
      <c r="G6" s="32">
        <v>0</v>
      </c>
      <c r="H6" s="32">
        <v>0</v>
      </c>
      <c r="I6" s="32">
        <v>0</v>
      </c>
      <c r="J6" s="32">
        <v>1</v>
      </c>
      <c r="K6" s="32">
        <v>0</v>
      </c>
      <c r="L6" s="33">
        <f t="shared" si="0"/>
        <v>1</v>
      </c>
      <c r="M6" s="34">
        <f t="shared" si="1"/>
        <v>8300</v>
      </c>
      <c r="N6" s="35">
        <f t="shared" si="2"/>
        <v>0</v>
      </c>
      <c r="P6" s="37">
        <f>E6+K6</f>
        <v>0</v>
      </c>
      <c r="Q6" s="37">
        <f t="shared" si="3"/>
        <v>0</v>
      </c>
      <c r="R6" s="37">
        <f t="shared" si="3"/>
        <v>0</v>
      </c>
      <c r="S6" s="37">
        <f t="shared" si="3"/>
        <v>0</v>
      </c>
      <c r="T6" s="37">
        <f t="shared" si="3"/>
        <v>0</v>
      </c>
      <c r="U6" s="37">
        <f t="shared" si="3"/>
        <v>1</v>
      </c>
      <c r="V6" s="37">
        <f t="shared" si="3"/>
        <v>1</v>
      </c>
    </row>
    <row r="7" spans="1:22" s="23" customFormat="1" ht="13.5" x14ac:dyDescent="0.7">
      <c r="A7" s="29" t="s">
        <v>232</v>
      </c>
      <c r="B7" s="29" t="s">
        <v>104</v>
      </c>
      <c r="C7" s="30">
        <v>14500</v>
      </c>
      <c r="D7" s="31">
        <v>2</v>
      </c>
      <c r="E7" s="32">
        <v>0</v>
      </c>
      <c r="F7" s="32">
        <v>1</v>
      </c>
      <c r="G7" s="32">
        <v>0</v>
      </c>
      <c r="H7" s="32">
        <v>0</v>
      </c>
      <c r="I7" s="32">
        <v>1</v>
      </c>
      <c r="J7" s="32">
        <v>0</v>
      </c>
      <c r="K7" s="32">
        <v>0</v>
      </c>
      <c r="L7" s="33">
        <f t="shared" si="0"/>
        <v>2</v>
      </c>
      <c r="M7" s="34">
        <f t="shared" si="1"/>
        <v>7250</v>
      </c>
      <c r="N7" s="35">
        <f t="shared" si="2"/>
        <v>0</v>
      </c>
      <c r="P7" s="38">
        <f>E7+K7+J7</f>
        <v>0</v>
      </c>
      <c r="Q7" s="42">
        <f>E7+F7+K7</f>
        <v>1</v>
      </c>
      <c r="R7" s="36">
        <f>F7+G7+E7</f>
        <v>1</v>
      </c>
      <c r="S7" s="36">
        <f t="shared" ref="S7:V17" si="4">G7+H7+F7</f>
        <v>1</v>
      </c>
      <c r="T7" s="36">
        <f t="shared" si="4"/>
        <v>1</v>
      </c>
      <c r="U7" s="36">
        <f t="shared" si="4"/>
        <v>1</v>
      </c>
      <c r="V7" s="36">
        <f>J7+K7+I7</f>
        <v>1</v>
      </c>
    </row>
    <row r="8" spans="1:22" s="23" customFormat="1" ht="13.5" x14ac:dyDescent="0.7">
      <c r="A8" s="29" t="s">
        <v>237</v>
      </c>
      <c r="B8" s="29" t="s">
        <v>111</v>
      </c>
      <c r="C8" s="30">
        <v>15400</v>
      </c>
      <c r="D8" s="31">
        <v>2</v>
      </c>
      <c r="E8" s="32">
        <v>0</v>
      </c>
      <c r="F8" s="32">
        <v>0</v>
      </c>
      <c r="G8" s="32">
        <v>1</v>
      </c>
      <c r="H8" s="32">
        <v>0</v>
      </c>
      <c r="I8" s="32">
        <v>0</v>
      </c>
      <c r="J8" s="32">
        <v>0</v>
      </c>
      <c r="K8" s="32">
        <v>1</v>
      </c>
      <c r="L8" s="33">
        <f t="shared" si="0"/>
        <v>2</v>
      </c>
      <c r="M8" s="34">
        <f t="shared" si="1"/>
        <v>7700</v>
      </c>
      <c r="N8" s="35">
        <f t="shared" si="2"/>
        <v>0</v>
      </c>
      <c r="P8" s="38">
        <f t="shared" ref="P8:P17" si="5">E8+K8+J8</f>
        <v>1</v>
      </c>
      <c r="Q8" s="42">
        <f t="shared" ref="Q8:Q16" si="6">E8+F8+K8</f>
        <v>1</v>
      </c>
      <c r="R8" s="36">
        <f t="shared" ref="R8:R17" si="7">F8+G8+E8</f>
        <v>1</v>
      </c>
      <c r="S8" s="36">
        <f t="shared" si="4"/>
        <v>1</v>
      </c>
      <c r="T8" s="36">
        <f t="shared" si="4"/>
        <v>1</v>
      </c>
      <c r="U8" s="36">
        <f t="shared" si="4"/>
        <v>0</v>
      </c>
      <c r="V8" s="36">
        <f t="shared" si="4"/>
        <v>1</v>
      </c>
    </row>
    <row r="9" spans="1:22" s="23" customFormat="1" ht="13.5" x14ac:dyDescent="0.7">
      <c r="A9" s="29" t="s">
        <v>240</v>
      </c>
      <c r="B9" s="29" t="s">
        <v>117</v>
      </c>
      <c r="C9" s="30">
        <v>12000</v>
      </c>
      <c r="D9" s="31">
        <v>2</v>
      </c>
      <c r="E9" s="32">
        <v>0</v>
      </c>
      <c r="F9" s="32">
        <v>0</v>
      </c>
      <c r="G9" s="32">
        <v>0</v>
      </c>
      <c r="H9" s="32">
        <v>1</v>
      </c>
      <c r="I9" s="32">
        <v>0</v>
      </c>
      <c r="J9" s="32">
        <v>0</v>
      </c>
      <c r="K9" s="32">
        <v>1</v>
      </c>
      <c r="L9" s="33">
        <f t="shared" si="0"/>
        <v>2</v>
      </c>
      <c r="M9" s="34">
        <f t="shared" si="1"/>
        <v>6000</v>
      </c>
      <c r="N9" s="35">
        <f t="shared" si="2"/>
        <v>0</v>
      </c>
      <c r="P9" s="38">
        <f t="shared" si="5"/>
        <v>1</v>
      </c>
      <c r="Q9" s="42">
        <f t="shared" si="6"/>
        <v>1</v>
      </c>
      <c r="R9" s="36">
        <f t="shared" si="7"/>
        <v>0</v>
      </c>
      <c r="S9" s="36">
        <f t="shared" si="4"/>
        <v>1</v>
      </c>
      <c r="T9" s="36">
        <f t="shared" si="4"/>
        <v>1</v>
      </c>
      <c r="U9" s="36">
        <f t="shared" si="4"/>
        <v>1</v>
      </c>
      <c r="V9" s="36">
        <f t="shared" si="4"/>
        <v>1</v>
      </c>
    </row>
    <row r="10" spans="1:22" s="23" customFormat="1" ht="13.5" x14ac:dyDescent="0.7">
      <c r="A10" s="29" t="s">
        <v>241</v>
      </c>
      <c r="B10" s="29" t="s">
        <v>149</v>
      </c>
      <c r="C10" s="30">
        <v>15800</v>
      </c>
      <c r="D10" s="31">
        <v>2</v>
      </c>
      <c r="E10" s="32">
        <v>1</v>
      </c>
      <c r="F10" s="32">
        <v>0</v>
      </c>
      <c r="G10" s="32">
        <v>0</v>
      </c>
      <c r="H10" s="32">
        <v>0</v>
      </c>
      <c r="I10" s="32">
        <v>1</v>
      </c>
      <c r="J10" s="32">
        <v>0</v>
      </c>
      <c r="K10" s="32">
        <v>0</v>
      </c>
      <c r="L10" s="33">
        <f t="shared" si="0"/>
        <v>2</v>
      </c>
      <c r="M10" s="34">
        <f t="shared" si="1"/>
        <v>7900</v>
      </c>
      <c r="N10" s="35">
        <f t="shared" si="2"/>
        <v>0</v>
      </c>
      <c r="P10" s="38">
        <f t="shared" si="5"/>
        <v>1</v>
      </c>
      <c r="Q10" s="42">
        <f t="shared" si="6"/>
        <v>1</v>
      </c>
      <c r="R10" s="36">
        <f t="shared" si="7"/>
        <v>1</v>
      </c>
      <c r="S10" s="36">
        <f t="shared" si="4"/>
        <v>0</v>
      </c>
      <c r="T10" s="36">
        <f t="shared" si="4"/>
        <v>1</v>
      </c>
      <c r="U10" s="36">
        <f t="shared" si="4"/>
        <v>1</v>
      </c>
      <c r="V10" s="36">
        <f t="shared" si="4"/>
        <v>1</v>
      </c>
    </row>
    <row r="11" spans="1:22" s="23" customFormat="1" ht="13.5" x14ac:dyDescent="0.7">
      <c r="A11" s="29" t="s">
        <v>243</v>
      </c>
      <c r="B11" s="29" t="s">
        <v>159</v>
      </c>
      <c r="C11" s="30">
        <v>15500</v>
      </c>
      <c r="D11" s="31">
        <v>2</v>
      </c>
      <c r="E11" s="32">
        <v>0</v>
      </c>
      <c r="F11" s="32">
        <v>0</v>
      </c>
      <c r="G11" s="32">
        <v>1</v>
      </c>
      <c r="H11" s="32">
        <v>0</v>
      </c>
      <c r="I11" s="32">
        <v>0</v>
      </c>
      <c r="J11" s="32">
        <v>0</v>
      </c>
      <c r="K11" s="32">
        <v>1</v>
      </c>
      <c r="L11" s="33">
        <f t="shared" si="0"/>
        <v>2</v>
      </c>
      <c r="M11" s="34">
        <f t="shared" si="1"/>
        <v>7750</v>
      </c>
      <c r="N11" s="35">
        <f t="shared" si="2"/>
        <v>0</v>
      </c>
      <c r="P11" s="38">
        <f t="shared" si="5"/>
        <v>1</v>
      </c>
      <c r="Q11" s="42">
        <f t="shared" si="6"/>
        <v>1</v>
      </c>
      <c r="R11" s="36">
        <f t="shared" si="7"/>
        <v>1</v>
      </c>
      <c r="S11" s="36">
        <f t="shared" si="4"/>
        <v>1</v>
      </c>
      <c r="T11" s="36">
        <f t="shared" si="4"/>
        <v>1</v>
      </c>
      <c r="U11" s="36">
        <f t="shared" si="4"/>
        <v>0</v>
      </c>
      <c r="V11" s="36">
        <f t="shared" si="4"/>
        <v>1</v>
      </c>
    </row>
    <row r="12" spans="1:22" s="23" customFormat="1" ht="13.5" x14ac:dyDescent="0.7">
      <c r="A12" s="29" t="s">
        <v>244</v>
      </c>
      <c r="B12" s="29" t="s">
        <v>161</v>
      </c>
      <c r="C12" s="30">
        <v>11700</v>
      </c>
      <c r="D12" s="31">
        <v>2</v>
      </c>
      <c r="E12" s="32">
        <v>1</v>
      </c>
      <c r="F12" s="32">
        <v>0</v>
      </c>
      <c r="G12" s="32">
        <v>0</v>
      </c>
      <c r="H12" s="32">
        <v>1</v>
      </c>
      <c r="I12" s="32">
        <v>0</v>
      </c>
      <c r="J12" s="32">
        <v>0</v>
      </c>
      <c r="K12" s="32">
        <v>0</v>
      </c>
      <c r="L12" s="33">
        <f t="shared" si="0"/>
        <v>2</v>
      </c>
      <c r="M12" s="34">
        <f t="shared" si="1"/>
        <v>5850</v>
      </c>
      <c r="N12" s="35">
        <f t="shared" si="2"/>
        <v>0</v>
      </c>
      <c r="P12" s="38">
        <f t="shared" si="5"/>
        <v>1</v>
      </c>
      <c r="Q12" s="42">
        <f t="shared" si="6"/>
        <v>1</v>
      </c>
      <c r="R12" s="36">
        <f t="shared" si="7"/>
        <v>1</v>
      </c>
      <c r="S12" s="36">
        <f t="shared" si="4"/>
        <v>1</v>
      </c>
      <c r="T12" s="36">
        <f t="shared" si="4"/>
        <v>1</v>
      </c>
      <c r="U12" s="36">
        <f t="shared" si="4"/>
        <v>1</v>
      </c>
      <c r="V12" s="36">
        <f t="shared" si="4"/>
        <v>0</v>
      </c>
    </row>
    <row r="13" spans="1:22" s="23" customFormat="1" ht="13.5" x14ac:dyDescent="0.7">
      <c r="A13" s="29" t="s">
        <v>245</v>
      </c>
      <c r="B13" s="29" t="s">
        <v>161</v>
      </c>
      <c r="C13" s="30">
        <v>14700</v>
      </c>
      <c r="D13" s="31">
        <v>2</v>
      </c>
      <c r="E13" s="32">
        <v>1</v>
      </c>
      <c r="F13" s="32">
        <v>0</v>
      </c>
      <c r="G13" s="32">
        <v>0</v>
      </c>
      <c r="H13" s="32">
        <v>0</v>
      </c>
      <c r="I13" s="32">
        <v>1</v>
      </c>
      <c r="J13" s="32">
        <v>0</v>
      </c>
      <c r="K13" s="32">
        <v>0</v>
      </c>
      <c r="L13" s="33">
        <f t="shared" si="0"/>
        <v>2</v>
      </c>
      <c r="M13" s="34">
        <f t="shared" si="1"/>
        <v>7350</v>
      </c>
      <c r="N13" s="35">
        <f t="shared" si="2"/>
        <v>0</v>
      </c>
      <c r="P13" s="38">
        <f t="shared" si="5"/>
        <v>1</v>
      </c>
      <c r="Q13" s="42">
        <f t="shared" si="6"/>
        <v>1</v>
      </c>
      <c r="R13" s="36">
        <f t="shared" si="7"/>
        <v>1</v>
      </c>
      <c r="S13" s="36">
        <f t="shared" si="4"/>
        <v>0</v>
      </c>
      <c r="T13" s="36">
        <f t="shared" si="4"/>
        <v>1</v>
      </c>
      <c r="U13" s="36">
        <f t="shared" si="4"/>
        <v>1</v>
      </c>
      <c r="V13" s="36">
        <f t="shared" si="4"/>
        <v>1</v>
      </c>
    </row>
    <row r="14" spans="1:22" s="23" customFormat="1" ht="13.5" x14ac:dyDescent="0.7">
      <c r="A14" s="29" t="s">
        <v>247</v>
      </c>
      <c r="B14" s="29" t="s">
        <v>166</v>
      </c>
      <c r="C14" s="30">
        <v>11500</v>
      </c>
      <c r="D14" s="31">
        <v>2</v>
      </c>
      <c r="E14" s="32">
        <v>1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2">
        <v>0</v>
      </c>
      <c r="L14" s="33">
        <f t="shared" si="0"/>
        <v>2</v>
      </c>
      <c r="M14" s="34">
        <f t="shared" si="1"/>
        <v>5750</v>
      </c>
      <c r="N14" s="35">
        <f t="shared" si="2"/>
        <v>0</v>
      </c>
      <c r="P14" s="38">
        <f t="shared" si="5"/>
        <v>1</v>
      </c>
      <c r="Q14" s="42">
        <f t="shared" si="6"/>
        <v>1</v>
      </c>
      <c r="R14" s="36">
        <f t="shared" si="7"/>
        <v>1</v>
      </c>
      <c r="S14" s="36">
        <f t="shared" si="4"/>
        <v>1</v>
      </c>
      <c r="T14" s="36">
        <f t="shared" si="4"/>
        <v>1</v>
      </c>
      <c r="U14" s="36">
        <f t="shared" si="4"/>
        <v>1</v>
      </c>
      <c r="V14" s="36">
        <f t="shared" si="4"/>
        <v>0</v>
      </c>
    </row>
    <row r="15" spans="1:22" s="23" customFormat="1" ht="13.5" x14ac:dyDescent="0.7">
      <c r="A15" s="29" t="s">
        <v>248</v>
      </c>
      <c r="B15" s="29" t="s">
        <v>168</v>
      </c>
      <c r="C15" s="30">
        <v>12000</v>
      </c>
      <c r="D15" s="31">
        <v>2</v>
      </c>
      <c r="E15" s="32">
        <v>0</v>
      </c>
      <c r="F15" s="32">
        <v>1</v>
      </c>
      <c r="G15" s="32">
        <v>0</v>
      </c>
      <c r="H15" s="32">
        <v>0</v>
      </c>
      <c r="I15" s="32">
        <v>0</v>
      </c>
      <c r="J15" s="32">
        <v>1</v>
      </c>
      <c r="K15" s="32">
        <v>0</v>
      </c>
      <c r="L15" s="33">
        <f t="shared" si="0"/>
        <v>2</v>
      </c>
      <c r="M15" s="34">
        <f t="shared" si="1"/>
        <v>6000</v>
      </c>
      <c r="N15" s="35">
        <f t="shared" si="2"/>
        <v>0</v>
      </c>
      <c r="P15" s="38">
        <f t="shared" si="5"/>
        <v>1</v>
      </c>
      <c r="Q15" s="42">
        <f t="shared" si="6"/>
        <v>1</v>
      </c>
      <c r="R15" s="36">
        <f t="shared" si="7"/>
        <v>1</v>
      </c>
      <c r="S15" s="36">
        <f t="shared" si="4"/>
        <v>1</v>
      </c>
      <c r="T15" s="36">
        <f t="shared" si="4"/>
        <v>0</v>
      </c>
      <c r="U15" s="36">
        <f t="shared" si="4"/>
        <v>1</v>
      </c>
      <c r="V15" s="36">
        <f t="shared" si="4"/>
        <v>1</v>
      </c>
    </row>
    <row r="16" spans="1:22" s="23" customFormat="1" ht="13.5" x14ac:dyDescent="0.7">
      <c r="A16" s="29" t="s">
        <v>249</v>
      </c>
      <c r="B16" s="29" t="s">
        <v>168</v>
      </c>
      <c r="C16" s="30">
        <v>11700</v>
      </c>
      <c r="D16" s="31">
        <v>2</v>
      </c>
      <c r="E16" s="32">
        <v>1</v>
      </c>
      <c r="F16" s="32">
        <v>0</v>
      </c>
      <c r="G16" s="32">
        <v>0</v>
      </c>
      <c r="H16" s="32">
        <v>0</v>
      </c>
      <c r="I16" s="32">
        <v>1</v>
      </c>
      <c r="J16" s="32">
        <v>0</v>
      </c>
      <c r="K16" s="32">
        <v>0</v>
      </c>
      <c r="L16" s="33">
        <f t="shared" si="0"/>
        <v>2</v>
      </c>
      <c r="M16" s="34">
        <f t="shared" si="1"/>
        <v>5850</v>
      </c>
      <c r="N16" s="35">
        <f t="shared" si="2"/>
        <v>0</v>
      </c>
      <c r="P16" s="38">
        <f t="shared" si="5"/>
        <v>1</v>
      </c>
      <c r="Q16" s="42">
        <f t="shared" si="6"/>
        <v>1</v>
      </c>
      <c r="R16" s="36">
        <f t="shared" si="7"/>
        <v>1</v>
      </c>
      <c r="S16" s="36">
        <f t="shared" si="4"/>
        <v>0</v>
      </c>
      <c r="T16" s="36">
        <f t="shared" si="4"/>
        <v>1</v>
      </c>
      <c r="U16" s="36">
        <f t="shared" si="4"/>
        <v>1</v>
      </c>
      <c r="V16" s="36">
        <f t="shared" si="4"/>
        <v>1</v>
      </c>
    </row>
    <row r="17" spans="1:22" s="23" customFormat="1" ht="13.5" x14ac:dyDescent="0.7">
      <c r="A17" s="29" t="s">
        <v>250</v>
      </c>
      <c r="B17" s="29" t="s">
        <v>168</v>
      </c>
      <c r="C17" s="30">
        <v>12300</v>
      </c>
      <c r="D17" s="31">
        <v>2</v>
      </c>
      <c r="E17" s="32">
        <v>0</v>
      </c>
      <c r="F17" s="32">
        <v>1</v>
      </c>
      <c r="G17" s="32">
        <v>0</v>
      </c>
      <c r="H17" s="32">
        <v>0</v>
      </c>
      <c r="I17" s="32">
        <v>0</v>
      </c>
      <c r="J17" s="32">
        <v>1</v>
      </c>
      <c r="K17" s="32">
        <v>0</v>
      </c>
      <c r="L17" s="33">
        <f t="shared" si="0"/>
        <v>2</v>
      </c>
      <c r="M17" s="34">
        <f t="shared" si="1"/>
        <v>6150</v>
      </c>
      <c r="N17" s="35">
        <f t="shared" si="2"/>
        <v>0</v>
      </c>
      <c r="P17" s="38">
        <f t="shared" si="5"/>
        <v>1</v>
      </c>
      <c r="Q17" s="42">
        <f>E17+F17+K17</f>
        <v>1</v>
      </c>
      <c r="R17" s="36">
        <f t="shared" si="7"/>
        <v>1</v>
      </c>
      <c r="S17" s="36">
        <f t="shared" si="4"/>
        <v>1</v>
      </c>
      <c r="T17" s="36">
        <f t="shared" si="4"/>
        <v>0</v>
      </c>
      <c r="U17" s="36">
        <f t="shared" si="4"/>
        <v>1</v>
      </c>
      <c r="V17" s="36">
        <f t="shared" si="4"/>
        <v>1</v>
      </c>
    </row>
    <row r="18" spans="1:22" s="23" customFormat="1" ht="13.5" x14ac:dyDescent="0.7">
      <c r="A18" s="29" t="s">
        <v>228</v>
      </c>
      <c r="B18" s="29" t="s">
        <v>36</v>
      </c>
      <c r="C18" s="30">
        <v>27450</v>
      </c>
      <c r="D18" s="31">
        <v>3</v>
      </c>
      <c r="E18" s="32">
        <v>1</v>
      </c>
      <c r="F18" s="32">
        <v>0</v>
      </c>
      <c r="G18" s="32">
        <v>0</v>
      </c>
      <c r="H18" s="32">
        <v>1</v>
      </c>
      <c r="I18" s="32">
        <v>0</v>
      </c>
      <c r="J18" s="32">
        <v>1</v>
      </c>
      <c r="K18" s="32">
        <v>0</v>
      </c>
      <c r="L18" s="33">
        <f t="shared" si="0"/>
        <v>3</v>
      </c>
      <c r="M18" s="34">
        <f t="shared" si="1"/>
        <v>9150</v>
      </c>
      <c r="N18" s="35">
        <f t="shared" si="2"/>
        <v>0</v>
      </c>
      <c r="P18" s="41">
        <f t="shared" ref="P18:P27" si="8">E18+K18</f>
        <v>1</v>
      </c>
      <c r="Q18" s="41">
        <f t="shared" ref="Q18:V27" si="9">E18+F18</f>
        <v>1</v>
      </c>
      <c r="R18" s="41">
        <f t="shared" si="9"/>
        <v>0</v>
      </c>
      <c r="S18" s="41">
        <f t="shared" si="9"/>
        <v>1</v>
      </c>
      <c r="T18" s="41">
        <f t="shared" si="9"/>
        <v>1</v>
      </c>
      <c r="U18" s="41">
        <f t="shared" si="9"/>
        <v>1</v>
      </c>
      <c r="V18" s="41">
        <f t="shared" si="9"/>
        <v>1</v>
      </c>
    </row>
    <row r="19" spans="1:22" s="23" customFormat="1" ht="13.5" x14ac:dyDescent="0.7">
      <c r="A19" s="29" t="s">
        <v>229</v>
      </c>
      <c r="B19" s="29" t="s">
        <v>36</v>
      </c>
      <c r="C19" s="30">
        <v>18750</v>
      </c>
      <c r="D19" s="31">
        <v>3</v>
      </c>
      <c r="E19" s="32">
        <v>0</v>
      </c>
      <c r="F19" s="32">
        <v>1</v>
      </c>
      <c r="G19" s="32">
        <v>0</v>
      </c>
      <c r="H19" s="32">
        <v>1</v>
      </c>
      <c r="I19" s="32">
        <v>0</v>
      </c>
      <c r="J19" s="32">
        <v>1</v>
      </c>
      <c r="K19" s="32">
        <v>0</v>
      </c>
      <c r="L19" s="33">
        <f t="shared" si="0"/>
        <v>3</v>
      </c>
      <c r="M19" s="34">
        <f t="shared" si="1"/>
        <v>6250</v>
      </c>
      <c r="N19" s="35">
        <f t="shared" si="2"/>
        <v>0</v>
      </c>
      <c r="P19" s="41">
        <f t="shared" si="8"/>
        <v>0</v>
      </c>
      <c r="Q19" s="41">
        <f t="shared" si="9"/>
        <v>1</v>
      </c>
      <c r="R19" s="41">
        <f t="shared" si="9"/>
        <v>1</v>
      </c>
      <c r="S19" s="41">
        <f t="shared" si="9"/>
        <v>1</v>
      </c>
      <c r="T19" s="41">
        <f t="shared" si="9"/>
        <v>1</v>
      </c>
      <c r="U19" s="41">
        <f t="shared" si="9"/>
        <v>1</v>
      </c>
      <c r="V19" s="41">
        <f t="shared" si="9"/>
        <v>1</v>
      </c>
    </row>
    <row r="20" spans="1:22" s="23" customFormat="1" ht="13.5" x14ac:dyDescent="0.7">
      <c r="A20" s="29" t="s">
        <v>230</v>
      </c>
      <c r="B20" s="29" t="s">
        <v>40</v>
      </c>
      <c r="C20" s="30">
        <v>17550</v>
      </c>
      <c r="D20" s="31">
        <v>3</v>
      </c>
      <c r="E20" s="32">
        <v>1</v>
      </c>
      <c r="F20" s="32">
        <v>0</v>
      </c>
      <c r="G20" s="32">
        <v>1</v>
      </c>
      <c r="H20" s="32">
        <v>0</v>
      </c>
      <c r="I20" s="32">
        <v>0</v>
      </c>
      <c r="J20" s="32">
        <v>1</v>
      </c>
      <c r="K20" s="32">
        <v>0</v>
      </c>
      <c r="L20" s="33">
        <f t="shared" si="0"/>
        <v>3</v>
      </c>
      <c r="M20" s="34">
        <f t="shared" si="1"/>
        <v>5850</v>
      </c>
      <c r="N20" s="35">
        <f t="shared" si="2"/>
        <v>0</v>
      </c>
      <c r="P20" s="41">
        <f t="shared" si="8"/>
        <v>1</v>
      </c>
      <c r="Q20" s="41">
        <f t="shared" si="9"/>
        <v>1</v>
      </c>
      <c r="R20" s="41">
        <f t="shared" si="9"/>
        <v>1</v>
      </c>
      <c r="S20" s="41">
        <f t="shared" si="9"/>
        <v>1</v>
      </c>
      <c r="T20" s="41">
        <f t="shared" si="9"/>
        <v>0</v>
      </c>
      <c r="U20" s="41">
        <f t="shared" si="9"/>
        <v>1</v>
      </c>
      <c r="V20" s="41">
        <f t="shared" si="9"/>
        <v>1</v>
      </c>
    </row>
    <row r="21" spans="1:22" s="23" customFormat="1" ht="13.5" x14ac:dyDescent="0.7">
      <c r="A21" s="29" t="s">
        <v>231</v>
      </c>
      <c r="B21" s="29" t="s">
        <v>93</v>
      </c>
      <c r="C21" s="30">
        <v>18300</v>
      </c>
      <c r="D21" s="31">
        <v>3</v>
      </c>
      <c r="E21" s="32">
        <v>1</v>
      </c>
      <c r="F21" s="32">
        <v>0</v>
      </c>
      <c r="G21" s="32">
        <v>1</v>
      </c>
      <c r="H21" s="32">
        <v>0</v>
      </c>
      <c r="I21" s="32">
        <v>1</v>
      </c>
      <c r="J21" s="32">
        <v>0</v>
      </c>
      <c r="K21" s="32">
        <v>0</v>
      </c>
      <c r="L21" s="33">
        <f t="shared" si="0"/>
        <v>3</v>
      </c>
      <c r="M21" s="34">
        <f t="shared" si="1"/>
        <v>6100</v>
      </c>
      <c r="N21" s="35">
        <f t="shared" si="2"/>
        <v>0</v>
      </c>
      <c r="P21" s="41">
        <f t="shared" si="8"/>
        <v>1</v>
      </c>
      <c r="Q21" s="41">
        <f t="shared" si="9"/>
        <v>1</v>
      </c>
      <c r="R21" s="41">
        <f t="shared" si="9"/>
        <v>1</v>
      </c>
      <c r="S21" s="41">
        <f t="shared" si="9"/>
        <v>1</v>
      </c>
      <c r="T21" s="41">
        <f t="shared" si="9"/>
        <v>1</v>
      </c>
      <c r="U21" s="41">
        <f t="shared" si="9"/>
        <v>1</v>
      </c>
      <c r="V21" s="41">
        <f t="shared" si="9"/>
        <v>0</v>
      </c>
    </row>
    <row r="22" spans="1:22" s="23" customFormat="1" ht="13.5" x14ac:dyDescent="0.7">
      <c r="A22" s="29" t="s">
        <v>233</v>
      </c>
      <c r="B22" s="29" t="s">
        <v>209</v>
      </c>
      <c r="C22" s="30">
        <v>17700</v>
      </c>
      <c r="D22" s="31">
        <v>3</v>
      </c>
      <c r="E22" s="32">
        <v>1</v>
      </c>
      <c r="F22" s="32">
        <v>0</v>
      </c>
      <c r="G22" s="32">
        <v>1</v>
      </c>
      <c r="H22" s="32">
        <v>0</v>
      </c>
      <c r="I22" s="32">
        <v>1</v>
      </c>
      <c r="J22" s="32">
        <v>0</v>
      </c>
      <c r="K22" s="32">
        <v>0</v>
      </c>
      <c r="L22" s="33">
        <f t="shared" si="0"/>
        <v>3</v>
      </c>
      <c r="M22" s="34">
        <f t="shared" si="1"/>
        <v>5900</v>
      </c>
      <c r="N22" s="35">
        <f t="shared" si="2"/>
        <v>0</v>
      </c>
      <c r="P22" s="41">
        <f t="shared" si="8"/>
        <v>1</v>
      </c>
      <c r="Q22" s="41">
        <f t="shared" si="9"/>
        <v>1</v>
      </c>
      <c r="R22" s="41">
        <f t="shared" si="9"/>
        <v>1</v>
      </c>
      <c r="S22" s="41">
        <f t="shared" si="9"/>
        <v>1</v>
      </c>
      <c r="T22" s="41">
        <f t="shared" si="9"/>
        <v>1</v>
      </c>
      <c r="U22" s="41">
        <f t="shared" si="9"/>
        <v>1</v>
      </c>
      <c r="V22" s="41">
        <f t="shared" si="9"/>
        <v>0</v>
      </c>
    </row>
    <row r="23" spans="1:22" s="23" customFormat="1" ht="13.5" x14ac:dyDescent="0.7">
      <c r="A23" s="29" t="s">
        <v>234</v>
      </c>
      <c r="B23" s="29" t="s">
        <v>213</v>
      </c>
      <c r="C23" s="30">
        <v>26580</v>
      </c>
      <c r="D23" s="31">
        <v>3</v>
      </c>
      <c r="E23" s="32">
        <v>0</v>
      </c>
      <c r="F23" s="32">
        <v>1</v>
      </c>
      <c r="G23" s="32">
        <v>0</v>
      </c>
      <c r="H23" s="32">
        <v>1</v>
      </c>
      <c r="I23" s="32">
        <v>0</v>
      </c>
      <c r="J23" s="32">
        <v>1</v>
      </c>
      <c r="K23" s="32">
        <v>0</v>
      </c>
      <c r="L23" s="33">
        <f t="shared" si="0"/>
        <v>3</v>
      </c>
      <c r="M23" s="34">
        <f t="shared" si="1"/>
        <v>8860</v>
      </c>
      <c r="N23" s="35">
        <f t="shared" si="2"/>
        <v>0</v>
      </c>
      <c r="P23" s="41">
        <f t="shared" si="8"/>
        <v>0</v>
      </c>
      <c r="Q23" s="41">
        <f t="shared" si="9"/>
        <v>1</v>
      </c>
      <c r="R23" s="41">
        <f t="shared" si="9"/>
        <v>1</v>
      </c>
      <c r="S23" s="41">
        <f t="shared" si="9"/>
        <v>1</v>
      </c>
      <c r="T23" s="41">
        <f t="shared" si="9"/>
        <v>1</v>
      </c>
      <c r="U23" s="41">
        <f t="shared" si="9"/>
        <v>1</v>
      </c>
      <c r="V23" s="41">
        <f t="shared" si="9"/>
        <v>1</v>
      </c>
    </row>
    <row r="24" spans="1:22" s="23" customFormat="1" ht="13.5" x14ac:dyDescent="0.7">
      <c r="A24" s="29" t="s">
        <v>235</v>
      </c>
      <c r="B24" s="29" t="s">
        <v>111</v>
      </c>
      <c r="C24" s="30">
        <v>21750</v>
      </c>
      <c r="D24" s="31">
        <v>3</v>
      </c>
      <c r="E24" s="32">
        <v>0</v>
      </c>
      <c r="F24" s="32">
        <v>1</v>
      </c>
      <c r="G24" s="32">
        <v>0</v>
      </c>
      <c r="H24" s="32">
        <v>1</v>
      </c>
      <c r="I24" s="32">
        <v>0</v>
      </c>
      <c r="J24" s="32">
        <v>1</v>
      </c>
      <c r="K24" s="32">
        <v>0</v>
      </c>
      <c r="L24" s="33">
        <f t="shared" si="0"/>
        <v>3</v>
      </c>
      <c r="M24" s="34">
        <f t="shared" si="1"/>
        <v>7250</v>
      </c>
      <c r="N24" s="35">
        <f t="shared" si="2"/>
        <v>0</v>
      </c>
      <c r="P24" s="41">
        <f t="shared" si="8"/>
        <v>0</v>
      </c>
      <c r="Q24" s="41">
        <f t="shared" si="9"/>
        <v>1</v>
      </c>
      <c r="R24" s="41">
        <f t="shared" si="9"/>
        <v>1</v>
      </c>
      <c r="S24" s="41">
        <f t="shared" si="9"/>
        <v>1</v>
      </c>
      <c r="T24" s="41">
        <f t="shared" si="9"/>
        <v>1</v>
      </c>
      <c r="U24" s="41">
        <f t="shared" si="9"/>
        <v>1</v>
      </c>
      <c r="V24" s="41">
        <f t="shared" si="9"/>
        <v>1</v>
      </c>
    </row>
    <row r="25" spans="1:22" s="23" customFormat="1" ht="13.5" x14ac:dyDescent="0.7">
      <c r="A25" s="29" t="s">
        <v>236</v>
      </c>
      <c r="B25" s="29" t="s">
        <v>111</v>
      </c>
      <c r="C25" s="30">
        <v>30600</v>
      </c>
      <c r="D25" s="31">
        <v>3</v>
      </c>
      <c r="E25" s="32">
        <v>0</v>
      </c>
      <c r="F25" s="32">
        <v>0</v>
      </c>
      <c r="G25" s="32">
        <v>1</v>
      </c>
      <c r="H25" s="32">
        <v>0</v>
      </c>
      <c r="I25" s="32">
        <v>1</v>
      </c>
      <c r="J25" s="32">
        <v>0</v>
      </c>
      <c r="K25" s="32">
        <v>1</v>
      </c>
      <c r="L25" s="33">
        <f t="shared" si="0"/>
        <v>3</v>
      </c>
      <c r="M25" s="34">
        <f t="shared" si="1"/>
        <v>10200</v>
      </c>
      <c r="N25" s="35">
        <f t="shared" si="2"/>
        <v>0</v>
      </c>
      <c r="P25" s="41">
        <f t="shared" si="8"/>
        <v>1</v>
      </c>
      <c r="Q25" s="41">
        <f t="shared" si="9"/>
        <v>0</v>
      </c>
      <c r="R25" s="41">
        <f t="shared" si="9"/>
        <v>1</v>
      </c>
      <c r="S25" s="41">
        <f t="shared" si="9"/>
        <v>1</v>
      </c>
      <c r="T25" s="41">
        <f t="shared" si="9"/>
        <v>1</v>
      </c>
      <c r="U25" s="41">
        <f t="shared" si="9"/>
        <v>1</v>
      </c>
      <c r="V25" s="41">
        <f t="shared" si="9"/>
        <v>1</v>
      </c>
    </row>
    <row r="26" spans="1:22" s="23" customFormat="1" ht="13.5" x14ac:dyDescent="0.7">
      <c r="A26" s="29" t="s">
        <v>238</v>
      </c>
      <c r="B26" s="29" t="s">
        <v>117</v>
      </c>
      <c r="C26" s="30">
        <v>26550</v>
      </c>
      <c r="D26" s="31">
        <v>3</v>
      </c>
      <c r="E26" s="32">
        <v>0</v>
      </c>
      <c r="F26" s="32">
        <v>1</v>
      </c>
      <c r="G26" s="32">
        <v>0</v>
      </c>
      <c r="H26" s="32">
        <v>1</v>
      </c>
      <c r="I26" s="32">
        <v>0</v>
      </c>
      <c r="J26" s="32">
        <v>0</v>
      </c>
      <c r="K26" s="32">
        <v>1</v>
      </c>
      <c r="L26" s="33">
        <f t="shared" si="0"/>
        <v>3</v>
      </c>
      <c r="M26" s="34">
        <f t="shared" si="1"/>
        <v>8850</v>
      </c>
      <c r="N26" s="35">
        <f t="shared" si="2"/>
        <v>0</v>
      </c>
      <c r="P26" s="41">
        <f t="shared" si="8"/>
        <v>1</v>
      </c>
      <c r="Q26" s="41">
        <f t="shared" si="9"/>
        <v>1</v>
      </c>
      <c r="R26" s="41">
        <f t="shared" si="9"/>
        <v>1</v>
      </c>
      <c r="S26" s="41">
        <f t="shared" si="9"/>
        <v>1</v>
      </c>
      <c r="T26" s="41">
        <f t="shared" si="9"/>
        <v>1</v>
      </c>
      <c r="U26" s="41">
        <f t="shared" si="9"/>
        <v>0</v>
      </c>
      <c r="V26" s="41">
        <f t="shared" si="9"/>
        <v>1</v>
      </c>
    </row>
    <row r="27" spans="1:22" s="23" customFormat="1" ht="13.5" x14ac:dyDescent="0.7">
      <c r="A27" s="29" t="s">
        <v>239</v>
      </c>
      <c r="B27" s="29" t="s">
        <v>117</v>
      </c>
      <c r="C27" s="30">
        <v>22200</v>
      </c>
      <c r="D27" s="31">
        <v>3</v>
      </c>
      <c r="E27" s="32">
        <v>0</v>
      </c>
      <c r="F27" s="32">
        <v>1</v>
      </c>
      <c r="G27" s="32">
        <v>0</v>
      </c>
      <c r="H27" s="32">
        <v>0</v>
      </c>
      <c r="I27" s="32">
        <v>1</v>
      </c>
      <c r="J27" s="32">
        <v>0</v>
      </c>
      <c r="K27" s="32">
        <v>1</v>
      </c>
      <c r="L27" s="33">
        <f t="shared" si="0"/>
        <v>3</v>
      </c>
      <c r="M27" s="34">
        <f t="shared" si="1"/>
        <v>7400</v>
      </c>
      <c r="N27" s="35">
        <f t="shared" si="2"/>
        <v>0</v>
      </c>
      <c r="P27" s="41">
        <f t="shared" si="8"/>
        <v>1</v>
      </c>
      <c r="Q27" s="41">
        <f t="shared" si="9"/>
        <v>1</v>
      </c>
      <c r="R27" s="41">
        <f t="shared" si="9"/>
        <v>1</v>
      </c>
      <c r="S27" s="41">
        <f t="shared" si="9"/>
        <v>0</v>
      </c>
      <c r="T27" s="41">
        <f t="shared" si="9"/>
        <v>1</v>
      </c>
      <c r="U27" s="41">
        <f t="shared" si="9"/>
        <v>1</v>
      </c>
      <c r="V27" s="41">
        <f t="shared" si="9"/>
        <v>1</v>
      </c>
    </row>
    <row r="28" spans="1:22" ht="18.5" x14ac:dyDescent="0.9">
      <c r="A28" s="21"/>
      <c r="B28" s="21"/>
      <c r="C28" s="21"/>
      <c r="D28" s="22" t="s">
        <v>224</v>
      </c>
      <c r="E28" s="25">
        <f>SUMPRODUCT(E3:E27,$M$3:$M$27)</f>
        <v>59700</v>
      </c>
      <c r="F28" s="25">
        <f>SUMPRODUCT(F3:F27,$M$3:$M$27)</f>
        <v>58010</v>
      </c>
      <c r="G28" s="25">
        <f t="shared" ref="G28:K28" si="10">SUMPRODUCT(G3:G27,$M$3:$M$27)</f>
        <v>58000</v>
      </c>
      <c r="H28" s="25">
        <f t="shared" si="10"/>
        <v>57960</v>
      </c>
      <c r="I28" s="25">
        <f t="shared" si="10"/>
        <v>57950</v>
      </c>
      <c r="J28" s="25">
        <f t="shared" si="10"/>
        <v>57810</v>
      </c>
      <c r="K28" s="25">
        <f t="shared" si="10"/>
        <v>57700</v>
      </c>
      <c r="L28" s="27">
        <f>SUM(C3:C27)/7</f>
        <v>58161.428571428572</v>
      </c>
      <c r="M28" s="28" t="s">
        <v>214</v>
      </c>
      <c r="N28" s="20"/>
      <c r="P28" s="20"/>
      <c r="Q28" s="20"/>
      <c r="R28" s="20"/>
      <c r="S28" s="20"/>
      <c r="T28" s="20"/>
      <c r="U28" s="20"/>
      <c r="V28" s="20"/>
    </row>
    <row r="29" spans="1:22" ht="21" x14ac:dyDescen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 t="s">
        <v>225</v>
      </c>
      <c r="L29" s="26">
        <f>E28-K28</f>
        <v>2000</v>
      </c>
      <c r="M29" s="39">
        <f>L29/L28</f>
        <v>3.4387050819148675E-2</v>
      </c>
      <c r="N29" s="39"/>
    </row>
    <row r="30" spans="1:22" ht="16" x14ac:dyDescent="0.8">
      <c r="L30" s="40">
        <v>2000</v>
      </c>
      <c r="M30" s="40" t="s">
        <v>223</v>
      </c>
    </row>
    <row r="31" spans="1:22" x14ac:dyDescent="0.75">
      <c r="E31" s="16"/>
      <c r="F31" s="16"/>
      <c r="G31" s="16"/>
      <c r="H31" s="16"/>
    </row>
    <row r="32" spans="1:22" x14ac:dyDescent="0.75">
      <c r="E32" s="16"/>
      <c r="F32" s="16"/>
      <c r="G32" s="16"/>
      <c r="H32" s="16"/>
      <c r="I32" s="16"/>
      <c r="J32" s="16"/>
    </row>
  </sheetData>
  <mergeCells count="2">
    <mergeCell ref="A1:B1"/>
    <mergeCell ref="P2:V2"/>
  </mergeCells>
  <conditionalFormatting sqref="N3:N27">
    <cfRule type="cellIs" dxfId="5" priority="6" operator="equal">
      <formula>0</formula>
    </cfRule>
  </conditionalFormatting>
  <conditionalFormatting sqref="E3:I4">
    <cfRule type="cellIs" dxfId="4" priority="5" operator="equal">
      <formula>1</formula>
    </cfRule>
  </conditionalFormatting>
  <conditionalFormatting sqref="E7:K27 E5:I6">
    <cfRule type="cellIs" dxfId="3" priority="4" operator="equal">
      <formula>1</formula>
    </cfRule>
  </conditionalFormatting>
  <conditionalFormatting sqref="P3:V27">
    <cfRule type="cellIs" dxfId="2" priority="3" operator="greaterThan">
      <formula>1</formula>
    </cfRule>
  </conditionalFormatting>
  <conditionalFormatting sqref="J3:K4">
    <cfRule type="cellIs" dxfId="1" priority="2" operator="equal">
      <formula>1</formula>
    </cfRule>
  </conditionalFormatting>
  <conditionalFormatting sqref="J5:K6">
    <cfRule type="cellIs" dxfId="0" priority="1" operator="equal">
      <formula>1</formula>
    </cfRule>
  </conditionalFormatting>
  <pageMargins left="0.7" right="0.7" top="0.75" bottom="0.7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Исходные данные полные</vt:lpstr>
      <vt:lpstr>Исходные данные Новосиб+Екат</vt:lpstr>
      <vt:lpstr>таблица</vt:lpstr>
      <vt:lpstr>разброс &gt;=100</vt:lpstr>
      <vt:lpstr>разброс &gt;=2000</vt:lpstr>
      <vt:lpstr>&gt;2000 +частота</vt:lpstr>
      <vt:lpstr>&gt;2000 +частота дифф</vt:lpstr>
      <vt:lpstr>&gt;2000 +частота дифф +запреты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dc:description/>
  <cp:lastModifiedBy>Варюхин Сергей Евгеньевич</cp:lastModifiedBy>
  <cp:revision>2</cp:revision>
  <dcterms:created xsi:type="dcterms:W3CDTF">2020-11-13T12:22:07Z</dcterms:created>
  <dcterms:modified xsi:type="dcterms:W3CDTF">2021-07-10T09:21:24Z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